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5295" windowWidth="15480" windowHeight="6570" tabRatio="837" firstSheet="1" activeTab="4"/>
  </bookViews>
  <sheets>
    <sheet name="Souhrn (2)" sheetId="46" state="hidden" r:id="rId1"/>
    <sheet name="Souhrn" sheetId="25" r:id="rId2"/>
    <sheet name="Š-INV" sheetId="40" r:id="rId3"/>
    <sheet name="Sociální-opravy" sheetId="45" r:id="rId4"/>
    <sheet name="Kultura-PD" sheetId="37" r:id="rId5"/>
  </sheets>
  <definedNames>
    <definedName name="_xlnm.Print_Titles" localSheetId="4">'Kultura-PD'!$1:$3</definedName>
    <definedName name="_xlnm.Print_Titles" localSheetId="2">'Š-INV'!$5:$7</definedName>
    <definedName name="_xlnm.Print_Area" localSheetId="4">'Kultura-PD'!$A$1:$S$15</definedName>
    <definedName name="_xlnm.Print_Area" localSheetId="1">Souhrn!$A$1:$H$37</definedName>
    <definedName name="_xlnm.Print_Area" localSheetId="0">'Souhrn (2)'!$A$1:$H$43</definedName>
    <definedName name="_xlnm.Print_Area" localSheetId="2">'Š-INV'!$A$1:$S$20</definedName>
  </definedNames>
  <calcPr calcId="145621"/>
</workbook>
</file>

<file path=xl/calcChain.xml><?xml version="1.0" encoding="utf-8"?>
<calcChain xmlns="http://schemas.openxmlformats.org/spreadsheetml/2006/main">
  <c r="H7" i="25" l="1"/>
  <c r="G7" i="25"/>
  <c r="E7" i="25"/>
  <c r="D7" i="25"/>
  <c r="M13" i="37" l="1"/>
  <c r="M12" i="37" l="1"/>
  <c r="M14" i="45"/>
  <c r="M13" i="40"/>
  <c r="F15" i="46" l="1"/>
  <c r="N15" i="37" l="1"/>
  <c r="O15" i="37"/>
  <c r="E15" i="25" s="1"/>
  <c r="P15" i="37"/>
  <c r="Q15" i="37"/>
  <c r="G15" i="25" s="1"/>
  <c r="M10" i="37"/>
  <c r="M14" i="37"/>
  <c r="M9" i="37"/>
  <c r="N16" i="45"/>
  <c r="O16" i="45"/>
  <c r="E13" i="25" s="1"/>
  <c r="P16" i="45"/>
  <c r="Q16" i="45"/>
  <c r="M15" i="45"/>
  <c r="M13" i="45"/>
  <c r="M12" i="45"/>
  <c r="M11" i="45"/>
  <c r="M10" i="45"/>
  <c r="M9" i="45"/>
  <c r="O14" i="40"/>
  <c r="P14" i="40"/>
  <c r="P20" i="40" s="1"/>
  <c r="Q14" i="40"/>
  <c r="M14" i="40"/>
  <c r="O20" i="40" l="1"/>
  <c r="D41" i="46"/>
  <c r="H40" i="46"/>
  <c r="H39" i="46"/>
  <c r="H38" i="46"/>
  <c r="H37" i="46"/>
  <c r="G36" i="46"/>
  <c r="G41" i="46" s="1"/>
  <c r="F36" i="46"/>
  <c r="F41" i="46" s="1"/>
  <c r="E36" i="46"/>
  <c r="E41" i="46" s="1"/>
  <c r="H35" i="46"/>
  <c r="H34" i="46"/>
  <c r="H33" i="46"/>
  <c r="F26" i="46"/>
  <c r="E26" i="46"/>
  <c r="G25" i="46"/>
  <c r="D25" i="46"/>
  <c r="H25" i="46" s="1"/>
  <c r="D24" i="46"/>
  <c r="F21" i="46"/>
  <c r="H20" i="46"/>
  <c r="F17" i="46"/>
  <c r="D16" i="46"/>
  <c r="D14" i="46"/>
  <c r="D12" i="46"/>
  <c r="D11" i="46"/>
  <c r="D7" i="46"/>
  <c r="E6" i="46"/>
  <c r="E8" i="46" s="1"/>
  <c r="H18" i="46" l="1"/>
  <c r="H36" i="46"/>
  <c r="H41" i="46" s="1"/>
  <c r="J15" i="37" l="1"/>
  <c r="H14" i="46" l="1"/>
  <c r="S14" i="40" l="1"/>
  <c r="M15" i="37" l="1"/>
  <c r="D13" i="25" l="1"/>
  <c r="L16" i="45"/>
  <c r="J16" i="45"/>
  <c r="G13" i="25" l="1"/>
  <c r="H12" i="46"/>
  <c r="M16" i="45"/>
  <c r="L10" i="40" l="1"/>
  <c r="D10" i="46" l="1"/>
  <c r="D13" i="46" s="1"/>
  <c r="E10" i="46"/>
  <c r="Q10" i="40"/>
  <c r="M16" i="40"/>
  <c r="S16" i="40" s="1"/>
  <c r="M17" i="40"/>
  <c r="S17" i="40" s="1"/>
  <c r="M18" i="40"/>
  <c r="S18" i="40" s="1"/>
  <c r="M9" i="40"/>
  <c r="S9" i="40" s="1"/>
  <c r="S10" i="40" s="1"/>
  <c r="E9" i="25"/>
  <c r="N14" i="40"/>
  <c r="N10" i="40"/>
  <c r="L19" i="40"/>
  <c r="L14" i="40"/>
  <c r="J19" i="40"/>
  <c r="J14" i="40"/>
  <c r="K19" i="40"/>
  <c r="F18" i="25"/>
  <c r="F27" i="25"/>
  <c r="E27" i="25"/>
  <c r="D15" i="25"/>
  <c r="L15" i="37"/>
  <c r="D5" i="46" l="1"/>
  <c r="E9" i="46"/>
  <c r="E13" i="46"/>
  <c r="F6" i="25"/>
  <c r="F9" i="25" s="1"/>
  <c r="Q20" i="40"/>
  <c r="F6" i="46"/>
  <c r="F8" i="46" s="1"/>
  <c r="F14" i="25"/>
  <c r="F10" i="46"/>
  <c r="F13" i="46" s="1"/>
  <c r="H30" i="25"/>
  <c r="H29" i="46"/>
  <c r="H29" i="25"/>
  <c r="H28" i="46"/>
  <c r="H28" i="25"/>
  <c r="H27" i="46"/>
  <c r="H24" i="46"/>
  <c r="H23" i="25"/>
  <c r="G18" i="25"/>
  <c r="H16" i="46"/>
  <c r="G17" i="46"/>
  <c r="E18" i="25"/>
  <c r="E17" i="46"/>
  <c r="D18" i="25"/>
  <c r="D15" i="46"/>
  <c r="H12" i="25"/>
  <c r="H11" i="46"/>
  <c r="H10" i="25"/>
  <c r="H7" i="46"/>
  <c r="H5" i="25"/>
  <c r="G21" i="46"/>
  <c r="E19" i="46"/>
  <c r="E21" i="46" s="1"/>
  <c r="D22" i="25"/>
  <c r="D19" i="46"/>
  <c r="M10" i="40"/>
  <c r="H25" i="25"/>
  <c r="L20" i="40"/>
  <c r="J20" i="40"/>
  <c r="H26" i="25"/>
  <c r="E14" i="25"/>
  <c r="H17" i="25"/>
  <c r="H15" i="25"/>
  <c r="H16" i="25"/>
  <c r="H19" i="25"/>
  <c r="H13" i="25"/>
  <c r="H8" i="25"/>
  <c r="E22" i="25"/>
  <c r="N20" i="40"/>
  <c r="M19" i="40"/>
  <c r="S19" i="40"/>
  <c r="S20" i="40" s="1"/>
  <c r="F30" i="46" l="1"/>
  <c r="F43" i="46" s="1"/>
  <c r="H20" i="25"/>
  <c r="E30" i="46"/>
  <c r="E43" i="46" s="1"/>
  <c r="G9" i="25"/>
  <c r="H6" i="25"/>
  <c r="D6" i="46"/>
  <c r="G14" i="25"/>
  <c r="H10" i="46"/>
  <c r="G27" i="25"/>
  <c r="D27" i="25"/>
  <c r="D23" i="46"/>
  <c r="H22" i="46"/>
  <c r="G26" i="46"/>
  <c r="H15" i="46"/>
  <c r="D17" i="46"/>
  <c r="H17" i="46" s="1"/>
  <c r="G13" i="46"/>
  <c r="H13" i="46" s="1"/>
  <c r="H9" i="46"/>
  <c r="G8" i="46"/>
  <c r="H5" i="46"/>
  <c r="D21" i="46"/>
  <c r="H19" i="46"/>
  <c r="M20" i="40"/>
  <c r="D9" i="25"/>
  <c r="H18" i="25"/>
  <c r="E31" i="25"/>
  <c r="D8" i="46" l="1"/>
  <c r="H8" i="46" s="1"/>
  <c r="H6" i="46"/>
  <c r="H27" i="25"/>
  <c r="D26" i="46"/>
  <c r="H26" i="46" s="1"/>
  <c r="H23" i="46"/>
  <c r="H24" i="25"/>
  <c r="G30" i="46"/>
  <c r="G43" i="46" s="1"/>
  <c r="H21" i="46"/>
  <c r="H9" i="25"/>
  <c r="G22" i="25"/>
  <c r="G31" i="25" s="1"/>
  <c r="F22" i="25"/>
  <c r="F31" i="25" s="1"/>
  <c r="D30" i="46" l="1"/>
  <c r="D43" i="46" s="1"/>
  <c r="H30" i="46"/>
  <c r="H43" i="46" s="1"/>
  <c r="H21" i="25"/>
  <c r="H22" i="25"/>
  <c r="D14" i="25" l="1"/>
  <c r="H11" i="25"/>
  <c r="H14" i="25" l="1"/>
  <c r="H31" i="25" s="1"/>
  <c r="D31" i="25"/>
</calcChain>
</file>

<file path=xl/sharedStrings.xml><?xml version="1.0" encoding="utf-8"?>
<sst xmlns="http://schemas.openxmlformats.org/spreadsheetml/2006/main" count="288" uniqueCount="129">
  <si>
    <t>z toho spolufinan. PO z IF:</t>
  </si>
  <si>
    <t>z toho rozpočet OK:</t>
  </si>
  <si>
    <t>§</t>
  </si>
  <si>
    <t>ORG</t>
  </si>
  <si>
    <t>pol.</t>
  </si>
  <si>
    <t xml:space="preserve">Správce: </t>
  </si>
  <si>
    <t>Ing. Miroslav Kubín</t>
  </si>
  <si>
    <t>ORJ -  17</t>
  </si>
  <si>
    <t xml:space="preserve">vedoucí odboru </t>
  </si>
  <si>
    <t>v tis. Kč</t>
  </si>
  <si>
    <t>Nové investice</t>
  </si>
  <si>
    <t>Oblast:</t>
  </si>
  <si>
    <t>Název akce:</t>
  </si>
  <si>
    <t>Popis:</t>
  </si>
  <si>
    <t>Stávající dokumentace</t>
  </si>
  <si>
    <t>K zajištění</t>
  </si>
  <si>
    <t xml:space="preserve">Celkové náklady s DPH            </t>
  </si>
  <si>
    <t>Termín realizace</t>
  </si>
  <si>
    <t xml:space="preserve">Celkem:     </t>
  </si>
  <si>
    <t>realizace</t>
  </si>
  <si>
    <t>Nová projektová dokumentace</t>
  </si>
  <si>
    <t>Oblast zdravotnictví</t>
  </si>
  <si>
    <t>Poř. číslo.</t>
  </si>
  <si>
    <t>Nové investice - stavební</t>
  </si>
  <si>
    <t>PD</t>
  </si>
  <si>
    <t>Nové investice - nestavební</t>
  </si>
  <si>
    <t>Oblast školství</t>
  </si>
  <si>
    <t xml:space="preserve">Celkem     </t>
  </si>
  <si>
    <t>Návrh na úvěrový rámec KB</t>
  </si>
  <si>
    <t>Návrh na úvěrový rámec EIB</t>
  </si>
  <si>
    <t>Nové investice KB celkem</t>
  </si>
  <si>
    <t>Název přílohy</t>
  </si>
  <si>
    <t>Oblast školství - součet</t>
  </si>
  <si>
    <t>Oblast sociální - součet</t>
  </si>
  <si>
    <t>Oblast kultury - součet</t>
  </si>
  <si>
    <t>Oblast zdravotnictví - součet</t>
  </si>
  <si>
    <t>Oblast dopravy - součet</t>
  </si>
  <si>
    <t>Návrh na rozpočet OK</t>
  </si>
  <si>
    <t>Oblast zdrav. - nájemné SMN a.s.</t>
  </si>
  <si>
    <t>Oblast sociální</t>
  </si>
  <si>
    <t>KŘ</t>
  </si>
  <si>
    <t>OIT</t>
  </si>
  <si>
    <t>Oblast kultury</t>
  </si>
  <si>
    <t>Oblast dopravy</t>
  </si>
  <si>
    <t>z toho spolufinan. PO z IF</t>
  </si>
  <si>
    <t>z toho rozpočet OK</t>
  </si>
  <si>
    <t>Oblast</t>
  </si>
  <si>
    <t>Nové opravy</t>
  </si>
  <si>
    <t>CELKEM</t>
  </si>
  <si>
    <t>OL</t>
  </si>
  <si>
    <t>Odbor investic a evropských programů</t>
  </si>
  <si>
    <t>Popis akce:</t>
  </si>
  <si>
    <t>Celkem</t>
  </si>
  <si>
    <t>Nové investice OIEP</t>
  </si>
  <si>
    <t>Nové investice SSOK</t>
  </si>
  <si>
    <t xml:space="preserve">Nové investice </t>
  </si>
  <si>
    <t>KH - cestovní ruch</t>
  </si>
  <si>
    <t>Oblast školství  - nové investice celkem</t>
  </si>
  <si>
    <t>Nové  investice EIB</t>
  </si>
  <si>
    <t>Nové investice EIB celkem</t>
  </si>
  <si>
    <t>Nové investice - OK</t>
  </si>
  <si>
    <t>Nové investice OK celkem</t>
  </si>
  <si>
    <t xml:space="preserve">Nové  investice KB </t>
  </si>
  <si>
    <t>Oblast kultury - nová projektová dokumentace celkem</t>
  </si>
  <si>
    <t xml:space="preserve">Spolufinancování PO z ivestičních fondů (IF) je zapojeno do rozpočtu příjmů Olomouckého kraje ve výši 8 046 tis.Kč (oblast školství ve výši 5 146 tis.Kč a oblast zdravotnictví ve výši 2 900 tis.Kč. Zbývající výše 4 089 tis.Kč (oblast kultury ve výši 39 tis.Kč a oblast zdravotnictví ve výši 4 050 tis.Kč) budou realizovat přímo příspěvkové organizace. V těchto případech se jedná o nové investice - nestavební, kdy bude příspěvkovým organizacím poskytnut příspěvek z rozpočtu Olomouckého kraje a akci budou příspěvkové organizace realizovat se zapojením svých investičních fondů. </t>
  </si>
  <si>
    <t>Vynaloženo k 31. 12. 2011</t>
  </si>
  <si>
    <t>Návrh na rok 2012</t>
  </si>
  <si>
    <t xml:space="preserve">Financování investičních akcí </t>
  </si>
  <si>
    <t>b) Návrh nových investičních akcí v roce 2012</t>
  </si>
  <si>
    <t>Nové  opravy</t>
  </si>
  <si>
    <t xml:space="preserve">Nová projektová dokumentace </t>
  </si>
  <si>
    <t>PV</t>
  </si>
  <si>
    <t>JE</t>
  </si>
  <si>
    <t>PR</t>
  </si>
  <si>
    <t xml:space="preserve">Z výše uvedeného vyplývá, že v návrhu rozpočtu výdajů Olomouckého kraje jsou nové investice v celkové výši 838 571 tis.Kč (celková výše nových investic 842 660 tis.Kč mínus 4 089 tis.Kč, což je podíl investičních fondů příspěvkových organizací  u akcí, které si  budou příspěvkové organizace realizovat přímo). </t>
  </si>
  <si>
    <t>Oblast sociální  - nové opravy celkem</t>
  </si>
  <si>
    <t>Letos probíhá I.etapa. Plíseň, drolení zdiva. Opakovaně vytýkano při kontrolách hygieny a BOZP - ohrožování zdraví zaměstnanců.</t>
  </si>
  <si>
    <r>
      <t>I.NP budovy vlevo, II.NP vpravo. Dlažba se opakovaně vzdouvá, následně dojde k prasknutí. Hrozí nebezpečí úrazů uživatelů a zaměstnanců. Opakovaně se provádí pouze drobné vysprávky.</t>
    </r>
    <r>
      <rPr>
        <sz val="10"/>
        <color indexed="8"/>
        <rFont val="Arial"/>
        <family val="2"/>
        <charset val="238"/>
      </rPr>
      <t xml:space="preserve"> </t>
    </r>
  </si>
  <si>
    <t xml:space="preserve">Jedná se o zhotovení projektu na zastřešení hradního paláce za účelem zaištění lepší ochrany obvodového zdiva paláce  proti povětrnostním vlivům a stálého zachování vzácné architektury stavby. </t>
  </si>
  <si>
    <t>Domov Sněženka Jeseník - Odvlhčení zdiva suterén budovy- II.etapa</t>
  </si>
  <si>
    <t>Domov Sněženka Jeseník - Oprava chodbové dlažby</t>
  </si>
  <si>
    <t>Domov důchodců Hrubá Voda - Oprava elektroinstalace</t>
  </si>
  <si>
    <t xml:space="preserve">Sociální služby Prostějov - Výměna oken </t>
  </si>
  <si>
    <t>2012-2013</t>
  </si>
  <si>
    <t>Muzeum Komenského v Přerově - Zastřešení paláce na hradě Helfštýn</t>
  </si>
  <si>
    <t>Studie</t>
  </si>
  <si>
    <t>Jedná se výstavbu nových objektů vnitřního nádvoří muzea za účelem vytvoření nového výstavního prostoru muzea, informačního centra, kavárny a zpřístupnění parkánů muzea.</t>
  </si>
  <si>
    <t xml:space="preserve">Investice v celkové výši  …….Kč jsou navrhovány financovat z úvěrového rámce EIB, ze kterého je možné financovat akce bez DPH, tj. ve výši …....Kč. Zbylá část ve výši …….Kč musí být hrazena z rozpočtu Olomouckého kraje. </t>
  </si>
  <si>
    <t>Domov pro seniory Tovačov - Oprava střechy a výměna oken</t>
  </si>
  <si>
    <t>Výměna střešní krytiny včetně okapů a oplechování a výměna atypických trojúhelníkových oken ve II. patře. Současná krytina propouští srážkovou vodu, klientů zatéká do pokojů, okapy jsou neopravitelné, okny zatéká a netěsní.</t>
  </si>
  <si>
    <t>Domov důchodců Kobylá nad Vidnávkou - Oprava podlah a vnitřního schodiště</t>
  </si>
  <si>
    <t>Oprava prohnilých podlah v budově zámku a oprava schodiště v hlavní budově.</t>
  </si>
  <si>
    <t>z toho KB</t>
  </si>
  <si>
    <t>z toho EIB</t>
  </si>
  <si>
    <t>změny:</t>
  </si>
  <si>
    <t>Spolufinan. PO z IF:</t>
  </si>
  <si>
    <t>oblast školství</t>
  </si>
  <si>
    <t>oblast sociální</t>
  </si>
  <si>
    <t>oblast kultury</t>
  </si>
  <si>
    <t>oblast dopravy</t>
  </si>
  <si>
    <t>oblast zdravotnictví</t>
  </si>
  <si>
    <t>Celkem po změnách financování</t>
  </si>
  <si>
    <t>5171</t>
  </si>
  <si>
    <t>4357</t>
  </si>
  <si>
    <t>4351</t>
  </si>
  <si>
    <t>Vlastivědné muzeum v Olomouci - Úprava vnitřních nádvoří  včetně parkánů</t>
  </si>
  <si>
    <t>Výměna elektroinstalace v kuchyni a budově žen.</t>
  </si>
  <si>
    <t>Výměna oken na budově Bezručovo nám. 9.</t>
  </si>
  <si>
    <t>Jedná se o projekt rekonstrukce budovy získané převodem od SŠE v Lipníku n/B pro účely depozitářů muzea. Je požadováno zpracování projektové dokumentace na pořízení a instalace mobilních a stacionárních regálových systémů a na stavební úpravy (přístavba nákladního výtahu, úpravy podlah, zesílení nosnosti stropů, úpravu vstupu do budovy, instalaci EZS a datové sítě). Je nutné také vyměnit okna a vstupní dveře.</t>
  </si>
  <si>
    <t>Přesuny</t>
  </si>
  <si>
    <t>Muzeum Prostějovska v Prostějově - sanace vlhkého zdiva depozitáře</t>
  </si>
  <si>
    <t>Jedná se o zpracování projektové dokumentace s ohledem na  vzlínající zemní vlhkost objektu depozitáře.</t>
  </si>
  <si>
    <t>Muzeum Komenského v Přerově - Rekonstrukce budovy na Nábřeží Dr. E. Beneše 21 pro účely depozitářů</t>
  </si>
  <si>
    <t>Odbor školství, mládeže a tělovýchovy</t>
  </si>
  <si>
    <t>Ing. Mgr. Miroslav Gajdůšek, MBA</t>
  </si>
  <si>
    <t>ORJ -  10</t>
  </si>
  <si>
    <t>Obchodní akademie, Olomouc, tř. Spojenců 11 - Rekonstrukce kotelny, výměna zdrojů tepla</t>
  </si>
  <si>
    <t>Jedná se o výměnu zdrojů tepla za nové kondenzační kotle včetně nového napojení, osazení neutralizační stanice kondenzátu, úpravy větrání kotelny, nové ležaté kouřovody a vyvložkování stávajících komínových průduchů.</t>
  </si>
  <si>
    <t>Domov pro seniory Pohoda Chválkovice - vnitroareálové komunikace pro pěší</t>
  </si>
  <si>
    <t>Jedná se opřípravu a realizaci nové akce, spočívající v opravě stávajících chodníků pro pěší. Tyto chodníky jsou v dožitém stavu s poničenými obrubami, popraskaným a nerovným asfaltobetonovým povrchem, který znesnadňuje chůzi klientům tohoto zařízení.</t>
  </si>
  <si>
    <t>Muzeum Komenského v Přerově - Osvětlení na hradě Helfštýn</t>
  </si>
  <si>
    <t>Jedná se o zpracování projektové dokumentace, která bude řešit venkovní nasvětlení celého areálu. Z hlediska významu a polohy této národní kulturní památky je předpoklad, že toto nasvětlení zvýší její atraktivitu.</t>
  </si>
  <si>
    <t>Vlastivědné muzeum v Olomouci - Arboretum Bílá Lhota - zázemí a zemědělské muzeum</t>
  </si>
  <si>
    <t>Olomoucký kraj odkoupil v 01/2012 nové pozemky a budovy bývalého vepřína v Bílé Lhotě, vedle arboreta, za účelem prodeje výpěstků a zřízení prostor pro zemědělské muzeum. V rámci přípravy je nutné zpracovat projektovou dokumentaci stavby a získat stavební povolení.</t>
  </si>
  <si>
    <t>Poznámka</t>
  </si>
  <si>
    <t>snížení rozpočtu</t>
  </si>
  <si>
    <t>nově zavedená akce</t>
  </si>
  <si>
    <t>Nové investice OŠMT</t>
  </si>
  <si>
    <t>Financování nových investičních akcí v roce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</si>
</sst>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4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2"/>
      <name val="Arial"/>
      <family val="2"/>
      <charset val="238"/>
    </font>
    <font>
      <sz val="10"/>
      <name val="Arial CE"/>
      <family val="2"/>
      <charset val="238"/>
    </font>
    <font>
      <sz val="11"/>
      <name val="Arial"/>
      <family val="2"/>
      <charset val="238"/>
    </font>
    <font>
      <b/>
      <sz val="16"/>
      <name val="Arial"/>
      <family val="2"/>
      <charset val="238"/>
    </font>
    <font>
      <sz val="10"/>
      <name val="Arial CE"/>
      <family val="2"/>
      <charset val="238"/>
    </font>
    <font>
      <sz val="12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8"/>
      <name val="Arial"/>
      <family val="2"/>
      <charset val="238"/>
    </font>
    <font>
      <b/>
      <sz val="11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</fills>
  <borders count="78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52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0" borderId="1" applyNumberFormat="0" applyFill="0" applyAlignment="0" applyProtection="0"/>
    <xf numFmtId="0" fontId="11" fillId="3" borderId="0" applyNumberFormat="0" applyBorder="0" applyAlignment="0" applyProtection="0"/>
    <xf numFmtId="0" fontId="12" fillId="16" borderId="2" applyNumberFormat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17" borderId="0" applyNumberFormat="0" applyBorder="0" applyAlignment="0" applyProtection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18" borderId="6" applyNumberFormat="0" applyFont="0" applyAlignment="0" applyProtection="0"/>
    <xf numFmtId="0" fontId="18" fillId="0" borderId="7" applyNumberFormat="0" applyFill="0" applyAlignment="0" applyProtection="0"/>
    <xf numFmtId="0" fontId="19" fillId="4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7" borderId="8" applyNumberFormat="0" applyAlignment="0" applyProtection="0"/>
    <xf numFmtId="0" fontId="22" fillId="19" borderId="8" applyNumberFormat="0" applyAlignment="0" applyProtection="0"/>
    <xf numFmtId="0" fontId="23" fillId="19" borderId="9" applyNumberFormat="0" applyAlignment="0" applyProtection="0"/>
    <xf numFmtId="0" fontId="24" fillId="0" borderId="0" applyNumberFormat="0" applyFill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23" borderId="0" applyNumberFormat="0" applyBorder="0" applyAlignment="0" applyProtection="0"/>
    <xf numFmtId="0" fontId="6" fillId="0" borderId="0"/>
  </cellStyleXfs>
  <cellXfs count="419">
    <xf numFmtId="0" fontId="0" fillId="0" borderId="0" xfId="0"/>
    <xf numFmtId="0" fontId="2" fillId="0" borderId="10" xfId="0" applyFont="1" applyFill="1" applyBorder="1" applyAlignment="1">
      <alignment horizontal="center" vertical="center"/>
    </xf>
    <xf numFmtId="0" fontId="6" fillId="0" borderId="0" xfId="0" applyFont="1" applyFill="1"/>
    <xf numFmtId="0" fontId="0" fillId="0" borderId="0" xfId="0" applyFill="1" applyBorder="1" applyAlignment="1">
      <alignment vertical="center"/>
    </xf>
    <xf numFmtId="0" fontId="2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49" fontId="6" fillId="0" borderId="10" xfId="0" applyNumberFormat="1" applyFont="1" applyFill="1" applyBorder="1" applyAlignment="1">
      <alignment horizontal="center" vertical="center" wrapText="1"/>
    </xf>
    <xf numFmtId="49" fontId="28" fillId="0" borderId="10" xfId="0" applyNumberFormat="1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center" indent="1"/>
    </xf>
    <xf numFmtId="0" fontId="0" fillId="0" borderId="0" xfId="0" applyFill="1" applyBorder="1" applyAlignment="1">
      <alignment horizontal="left" vertical="center" indent="1"/>
    </xf>
    <xf numFmtId="0" fontId="0" fillId="0" borderId="20" xfId="0" applyFill="1" applyBorder="1" applyAlignment="1">
      <alignment horizontal="left" vertical="center" indent="1"/>
    </xf>
    <xf numFmtId="0" fontId="6" fillId="0" borderId="21" xfId="0" applyFont="1" applyFill="1" applyBorder="1" applyAlignment="1">
      <alignment horizontal="center" vertical="center"/>
    </xf>
    <xf numFmtId="3" fontId="28" fillId="0" borderId="21" xfId="0" applyNumberFormat="1" applyFont="1" applyFill="1" applyBorder="1" applyAlignment="1">
      <alignment horizontal="right" vertical="center" indent="1"/>
    </xf>
    <xf numFmtId="0" fontId="2" fillId="0" borderId="0" xfId="34" applyFill="1"/>
    <xf numFmtId="0" fontId="26" fillId="0" borderId="22" xfId="33" applyFont="1" applyFill="1" applyBorder="1" applyAlignment="1">
      <alignment horizontal="center" vertical="center"/>
    </xf>
    <xf numFmtId="0" fontId="31" fillId="0" borderId="24" xfId="33" applyFont="1" applyFill="1" applyBorder="1" applyAlignment="1">
      <alignment horizontal="left" vertical="center" indent="1"/>
    </xf>
    <xf numFmtId="0" fontId="31" fillId="0" borderId="25" xfId="33" applyFont="1" applyFill="1" applyBorder="1" applyAlignment="1">
      <alignment horizontal="left" vertical="center" indent="1"/>
    </xf>
    <xf numFmtId="0" fontId="26" fillId="0" borderId="26" xfId="33" applyFont="1" applyFill="1" applyBorder="1" applyAlignment="1">
      <alignment horizontal="center" vertical="center"/>
    </xf>
    <xf numFmtId="0" fontId="33" fillId="0" borderId="27" xfId="0" applyFont="1" applyFill="1" applyBorder="1" applyAlignment="1">
      <alignment vertical="center" wrapText="1"/>
    </xf>
    <xf numFmtId="0" fontId="30" fillId="0" borderId="0" xfId="30" applyFont="1" applyFill="1" applyBorder="1" applyAlignment="1">
      <alignment horizontal="center"/>
    </xf>
    <xf numFmtId="0" fontId="27" fillId="0" borderId="15" xfId="33" applyFont="1" applyFill="1" applyBorder="1" applyAlignment="1">
      <alignment horizontal="left" vertical="center" indent="1"/>
    </xf>
    <xf numFmtId="0" fontId="27" fillId="0" borderId="28" xfId="33" applyFont="1" applyFill="1" applyBorder="1" applyAlignment="1">
      <alignment horizontal="left" vertical="center" indent="1"/>
    </xf>
    <xf numFmtId="0" fontId="27" fillId="0" borderId="29" xfId="33" applyFont="1" applyFill="1" applyBorder="1" applyAlignment="1">
      <alignment horizontal="left" vertical="center" indent="1"/>
    </xf>
    <xf numFmtId="0" fontId="27" fillId="0" borderId="10" xfId="33" applyFont="1" applyFill="1" applyBorder="1" applyAlignment="1">
      <alignment horizontal="left" vertical="center" indent="1"/>
    </xf>
    <xf numFmtId="0" fontId="27" fillId="0" borderId="30" xfId="33" applyFont="1" applyFill="1" applyBorder="1" applyAlignment="1">
      <alignment horizontal="left" vertical="center" indent="1"/>
    </xf>
    <xf numFmtId="3" fontId="27" fillId="0" borderId="32" xfId="34" applyNumberFormat="1" applyFont="1" applyFill="1" applyBorder="1" applyAlignment="1">
      <alignment horizontal="right" vertical="center" indent="1"/>
    </xf>
    <xf numFmtId="3" fontId="27" fillId="0" borderId="33" xfId="34" applyNumberFormat="1" applyFont="1" applyFill="1" applyBorder="1" applyAlignment="1">
      <alignment horizontal="right" vertical="center" indent="1"/>
    </xf>
    <xf numFmtId="3" fontId="27" fillId="0" borderId="34" xfId="34" applyNumberFormat="1" applyFont="1" applyFill="1" applyBorder="1" applyAlignment="1">
      <alignment horizontal="right" vertical="center" indent="1"/>
    </xf>
    <xf numFmtId="3" fontId="27" fillId="0" borderId="35" xfId="34" applyNumberFormat="1" applyFont="1" applyFill="1" applyBorder="1" applyAlignment="1">
      <alignment horizontal="right" vertical="center" indent="1"/>
    </xf>
    <xf numFmtId="0" fontId="26" fillId="0" borderId="31" xfId="33" applyFont="1" applyFill="1" applyBorder="1" applyAlignment="1">
      <alignment horizontal="center" vertical="center" wrapText="1"/>
    </xf>
    <xf numFmtId="0" fontId="27" fillId="0" borderId="36" xfId="33" applyFont="1" applyFill="1" applyBorder="1" applyAlignment="1">
      <alignment horizontal="left" vertical="center" wrapText="1" indent="1"/>
    </xf>
    <xf numFmtId="0" fontId="29" fillId="0" borderId="10" xfId="0" applyFont="1" applyFill="1" applyBorder="1" applyAlignment="1">
      <alignment horizontal="center" vertical="center" wrapText="1"/>
    </xf>
    <xf numFmtId="3" fontId="27" fillId="0" borderId="39" xfId="34" applyNumberFormat="1" applyFont="1" applyFill="1" applyBorder="1" applyAlignment="1">
      <alignment horizontal="right" vertical="center" indent="1"/>
    </xf>
    <xf numFmtId="3" fontId="2" fillId="0" borderId="0" xfId="34" applyNumberFormat="1" applyFill="1"/>
    <xf numFmtId="3" fontId="35" fillId="0" borderId="42" xfId="0" applyNumberFormat="1" applyFont="1" applyFill="1" applyBorder="1" applyAlignment="1">
      <alignment horizontal="right" vertical="center" indent="1"/>
    </xf>
    <xf numFmtId="0" fontId="0" fillId="0" borderId="0" xfId="0" applyFill="1"/>
    <xf numFmtId="3" fontId="35" fillId="0" borderId="40" xfId="0" applyNumberFormat="1" applyFont="1" applyFill="1" applyBorder="1" applyAlignment="1">
      <alignment horizontal="right" vertical="center" indent="1"/>
    </xf>
    <xf numFmtId="0" fontId="7" fillId="0" borderId="0" xfId="0" applyFont="1" applyFill="1" applyBorder="1" applyAlignment="1">
      <alignment vertical="center"/>
    </xf>
    <xf numFmtId="0" fontId="0" fillId="0" borderId="0" xfId="0" applyFill="1" applyBorder="1"/>
    <xf numFmtId="0" fontId="6" fillId="0" borderId="10" xfId="0" applyFont="1" applyFill="1" applyBorder="1" applyAlignment="1">
      <alignment horizontal="left" vertical="center" wrapText="1" indent="1"/>
    </xf>
    <xf numFmtId="49" fontId="28" fillId="0" borderId="29" xfId="0" applyNumberFormat="1" applyFont="1" applyFill="1" applyBorder="1" applyAlignment="1">
      <alignment horizontal="center" vertical="center" wrapText="1"/>
    </xf>
    <xf numFmtId="3" fontId="40" fillId="0" borderId="38" xfId="34" applyNumberFormat="1" applyFont="1" applyFill="1" applyBorder="1" applyAlignment="1">
      <alignment horizontal="right" vertical="center" indent="1"/>
    </xf>
    <xf numFmtId="3" fontId="40" fillId="0" borderId="32" xfId="34" applyNumberFormat="1" applyFont="1" applyFill="1" applyBorder="1" applyAlignment="1">
      <alignment horizontal="right" vertical="center" indent="1"/>
    </xf>
    <xf numFmtId="0" fontId="32" fillId="0" borderId="10" xfId="0" applyFont="1" applyFill="1" applyBorder="1" applyAlignment="1">
      <alignment horizontal="center" vertical="center" wrapText="1"/>
    </xf>
    <xf numFmtId="3" fontId="28" fillId="0" borderId="0" xfId="0" applyNumberFormat="1" applyFont="1" applyFill="1" applyBorder="1" applyAlignment="1">
      <alignment horizontal="right" vertical="center"/>
    </xf>
    <xf numFmtId="0" fontId="28" fillId="0" borderId="29" xfId="36" applyNumberFormat="1" applyFont="1" applyFill="1" applyBorder="1" applyAlignment="1">
      <alignment horizontal="center" vertical="center"/>
    </xf>
    <xf numFmtId="3" fontId="35" fillId="0" borderId="28" xfId="0" applyNumberFormat="1" applyFont="1" applyFill="1" applyBorder="1" applyAlignment="1">
      <alignment horizontal="right" vertical="center" indent="1"/>
    </xf>
    <xf numFmtId="0" fontId="6" fillId="0" borderId="29" xfId="0" applyFont="1" applyFill="1" applyBorder="1" applyAlignment="1">
      <alignment horizontal="center" vertical="center" wrapText="1"/>
    </xf>
    <xf numFmtId="0" fontId="28" fillId="0" borderId="37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center"/>
    </xf>
    <xf numFmtId="0" fontId="6" fillId="0" borderId="52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top" wrapText="1"/>
    </xf>
    <xf numFmtId="164" fontId="7" fillId="0" borderId="21" xfId="31" applyNumberFormat="1" applyFont="1" applyFill="1" applyBorder="1" applyAlignment="1">
      <alignment horizontal="center" vertical="center" wrapText="1"/>
    </xf>
    <xf numFmtId="3" fontId="7" fillId="0" borderId="21" xfId="31" applyNumberFormat="1" applyFont="1" applyFill="1" applyBorder="1" applyAlignment="1">
      <alignment horizontal="center" vertical="center" wrapText="1"/>
    </xf>
    <xf numFmtId="0" fontId="27" fillId="0" borderId="55" xfId="33" applyFont="1" applyFill="1" applyBorder="1" applyAlignment="1">
      <alignment horizontal="left" vertical="center" wrapText="1" indent="1"/>
    </xf>
    <xf numFmtId="0" fontId="27" fillId="0" borderId="49" xfId="33" applyFont="1" applyFill="1" applyBorder="1" applyAlignment="1">
      <alignment horizontal="left" vertical="center" wrapText="1" indent="1"/>
    </xf>
    <xf numFmtId="0" fontId="27" fillId="0" borderId="48" xfId="33" applyFont="1" applyFill="1" applyBorder="1" applyAlignment="1">
      <alignment horizontal="left" vertical="center" wrapText="1" indent="1"/>
    </xf>
    <xf numFmtId="0" fontId="27" fillId="0" borderId="45" xfId="33" applyFont="1" applyFill="1" applyBorder="1" applyAlignment="1">
      <alignment horizontal="left" vertical="center" wrapText="1" indent="1"/>
    </xf>
    <xf numFmtId="0" fontId="27" fillId="0" borderId="42" xfId="33" applyFont="1" applyFill="1" applyBorder="1" applyAlignment="1">
      <alignment horizontal="left" vertical="center" wrapText="1" indent="1"/>
    </xf>
    <xf numFmtId="0" fontId="27" fillId="0" borderId="56" xfId="33" applyFont="1" applyFill="1" applyBorder="1" applyAlignment="1">
      <alignment horizontal="left" vertical="center" wrapText="1" indent="1"/>
    </xf>
    <xf numFmtId="0" fontId="27" fillId="0" borderId="50" xfId="33" applyFont="1" applyFill="1" applyBorder="1" applyAlignment="1">
      <alignment horizontal="left" vertical="center" wrapText="1" indent="1"/>
    </xf>
    <xf numFmtId="0" fontId="28" fillId="0" borderId="10" xfId="0" applyNumberFormat="1" applyFont="1" applyFill="1" applyBorder="1" applyAlignment="1">
      <alignment horizontal="center" vertical="center" wrapText="1"/>
    </xf>
    <xf numFmtId="0" fontId="25" fillId="0" borderId="29" xfId="0" applyFont="1" applyFill="1" applyBorder="1" applyAlignment="1">
      <alignment vertical="center" wrapText="1"/>
    </xf>
    <xf numFmtId="0" fontId="6" fillId="0" borderId="29" xfId="36" applyFont="1" applyFill="1" applyBorder="1" applyAlignment="1">
      <alignment horizontal="center" vertical="center" wrapText="1"/>
    </xf>
    <xf numFmtId="3" fontId="28" fillId="0" borderId="29" xfId="0" applyNumberFormat="1" applyFont="1" applyFill="1" applyBorder="1" applyAlignment="1">
      <alignment horizontal="right" vertical="center" wrapText="1" indent="1"/>
    </xf>
    <xf numFmtId="0" fontId="6" fillId="0" borderId="10" xfId="0" applyNumberFormat="1" applyFont="1" applyFill="1" applyBorder="1" applyAlignment="1">
      <alignment horizontal="center" vertical="center" wrapText="1"/>
    </xf>
    <xf numFmtId="0" fontId="26" fillId="0" borderId="13" xfId="31" applyFont="1" applyFill="1" applyBorder="1" applyAlignment="1">
      <alignment horizontal="center" vertical="center" wrapText="1"/>
    </xf>
    <xf numFmtId="0" fontId="26" fillId="0" borderId="13" xfId="32" applyFont="1" applyFill="1" applyBorder="1" applyAlignment="1">
      <alignment horizontal="center" vertical="center" wrapText="1"/>
    </xf>
    <xf numFmtId="0" fontId="7" fillId="0" borderId="61" xfId="32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right" vertical="center" indent="1"/>
    </xf>
    <xf numFmtId="0" fontId="29" fillId="0" borderId="14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vertical="center" wrapText="1"/>
    </xf>
    <xf numFmtId="3" fontId="28" fillId="0" borderId="10" xfId="0" applyNumberFormat="1" applyFont="1" applyFill="1" applyBorder="1" applyAlignment="1">
      <alignment horizontal="right" vertical="center" wrapText="1" indent="1"/>
    </xf>
    <xf numFmtId="0" fontId="6" fillId="0" borderId="10" xfId="0" applyFont="1" applyFill="1" applyBorder="1" applyAlignment="1">
      <alignment horizontal="center" vertical="center" wrapText="1"/>
    </xf>
    <xf numFmtId="3" fontId="26" fillId="0" borderId="31" xfId="33" applyNumberFormat="1" applyFont="1" applyFill="1" applyBorder="1" applyAlignment="1">
      <alignment horizontal="center" vertical="center" wrapText="1"/>
    </xf>
    <xf numFmtId="3" fontId="25" fillId="0" borderId="57" xfId="0" applyNumberFormat="1" applyFont="1" applyFill="1" applyBorder="1" applyAlignment="1">
      <alignment horizontal="right" vertical="center" indent="1"/>
    </xf>
    <xf numFmtId="3" fontId="25" fillId="0" borderId="32" xfId="0" applyNumberFormat="1" applyFont="1" applyFill="1" applyBorder="1" applyAlignment="1">
      <alignment horizontal="right" vertical="center" indent="1"/>
    </xf>
    <xf numFmtId="0" fontId="6" fillId="0" borderId="10" xfId="0" applyFont="1" applyFill="1" applyBorder="1" applyAlignment="1">
      <alignment horizontal="left" vertical="center" wrapText="1"/>
    </xf>
    <xf numFmtId="3" fontId="28" fillId="0" borderId="40" xfId="0" applyNumberFormat="1" applyFont="1" applyFill="1" applyBorder="1" applyAlignment="1">
      <alignment horizontal="right" vertical="center" wrapText="1" indent="1"/>
    </xf>
    <xf numFmtId="0" fontId="31" fillId="0" borderId="0" xfId="34" applyFont="1" applyFill="1"/>
    <xf numFmtId="0" fontId="25" fillId="0" borderId="0" xfId="34" applyFont="1" applyFill="1" applyAlignment="1">
      <alignment horizontal="center"/>
    </xf>
    <xf numFmtId="0" fontId="31" fillId="0" borderId="31" xfId="33" applyFont="1" applyFill="1" applyBorder="1" applyAlignment="1">
      <alignment horizontal="left" vertical="center" indent="1"/>
    </xf>
    <xf numFmtId="3" fontId="26" fillId="0" borderId="13" xfId="34" applyNumberFormat="1" applyFont="1" applyFill="1" applyBorder="1" applyAlignment="1">
      <alignment horizontal="right" vertical="center" indent="1"/>
    </xf>
    <xf numFmtId="0" fontId="2" fillId="0" borderId="12" xfId="34" applyFill="1" applyBorder="1"/>
    <xf numFmtId="0" fontId="26" fillId="0" borderId="12" xfId="33" applyFont="1" applyFill="1" applyBorder="1" applyAlignment="1">
      <alignment horizontal="left" vertical="center" wrapText="1" indent="1"/>
    </xf>
    <xf numFmtId="0" fontId="26" fillId="0" borderId="12" xfId="33" applyFont="1" applyFill="1" applyBorder="1" applyAlignment="1">
      <alignment horizontal="left" vertical="center" indent="1"/>
    </xf>
    <xf numFmtId="0" fontId="30" fillId="0" borderId="0" xfId="34" applyFont="1" applyFill="1"/>
    <xf numFmtId="0" fontId="5" fillId="0" borderId="0" xfId="34" applyFont="1" applyFill="1" applyAlignment="1">
      <alignment horizontal="justify"/>
    </xf>
    <xf numFmtId="0" fontId="7" fillId="0" borderId="19" xfId="32" applyFont="1" applyFill="1" applyBorder="1" applyAlignment="1">
      <alignment horizontal="center" vertical="center" wrapText="1"/>
    </xf>
    <xf numFmtId="3" fontId="28" fillId="0" borderId="45" xfId="0" applyNumberFormat="1" applyFont="1" applyFill="1" applyBorder="1" applyAlignment="1">
      <alignment horizontal="right" vertical="center" wrapText="1" indent="1"/>
    </xf>
    <xf numFmtId="3" fontId="25" fillId="0" borderId="34" xfId="0" applyNumberFormat="1" applyFont="1" applyFill="1" applyBorder="1" applyAlignment="1">
      <alignment horizontal="right" vertical="center" indent="1"/>
    </xf>
    <xf numFmtId="0" fontId="7" fillId="0" borderId="13" xfId="32" applyFont="1" applyFill="1" applyBorder="1" applyAlignment="1">
      <alignment horizontal="center" vertical="center" wrapText="1"/>
    </xf>
    <xf numFmtId="3" fontId="25" fillId="0" borderId="35" xfId="0" applyNumberFormat="1" applyFont="1" applyFill="1" applyBorder="1" applyAlignment="1">
      <alignment horizontal="right" vertical="center" wrapText="1" indent="1"/>
    </xf>
    <xf numFmtId="3" fontId="25" fillId="0" borderId="38" xfId="0" applyNumberFormat="1" applyFont="1" applyFill="1" applyBorder="1" applyAlignment="1">
      <alignment horizontal="right" vertical="center" wrapText="1" indent="1"/>
    </xf>
    <xf numFmtId="3" fontId="25" fillId="0" borderId="13" xfId="0" applyNumberFormat="1" applyFont="1" applyFill="1" applyBorder="1" applyAlignment="1">
      <alignment horizontal="right" vertical="center" indent="1"/>
    </xf>
    <xf numFmtId="0" fontId="26" fillId="0" borderId="0" xfId="35" applyFont="1" applyFill="1"/>
    <xf numFmtId="3" fontId="28" fillId="0" borderId="54" xfId="0" applyNumberFormat="1" applyFont="1" applyFill="1" applyBorder="1" applyAlignment="1">
      <alignment horizontal="right" vertical="center" indent="1"/>
    </xf>
    <xf numFmtId="0" fontId="30" fillId="0" borderId="0" xfId="30" applyFont="1" applyFill="1" applyBorder="1"/>
    <xf numFmtId="0" fontId="30" fillId="0" borderId="0" xfId="30" applyFont="1" applyFill="1"/>
    <xf numFmtId="0" fontId="30" fillId="0" borderId="0" xfId="30" applyFont="1" applyFill="1" applyAlignment="1">
      <alignment horizontal="center"/>
    </xf>
    <xf numFmtId="0" fontId="25" fillId="0" borderId="0" xfId="30" applyFont="1" applyFill="1" applyAlignment="1">
      <alignment horizontal="center"/>
    </xf>
    <xf numFmtId="0" fontId="6" fillId="0" borderId="0" xfId="35" applyFill="1"/>
    <xf numFmtId="0" fontId="6" fillId="0" borderId="0" xfId="35" applyFill="1" applyAlignment="1"/>
    <xf numFmtId="0" fontId="0" fillId="0" borderId="0" xfId="0" applyFill="1" applyBorder="1" applyAlignment="1">
      <alignment horizontal="center" vertical="center"/>
    </xf>
    <xf numFmtId="0" fontId="6" fillId="0" borderId="0" xfId="35" applyFill="1" applyAlignment="1">
      <alignment horizontal="center"/>
    </xf>
    <xf numFmtId="3" fontId="6" fillId="0" borderId="0" xfId="35" applyNumberFormat="1" applyFill="1"/>
    <xf numFmtId="3" fontId="30" fillId="0" borderId="0" xfId="30" applyNumberFormat="1" applyFont="1" applyFill="1"/>
    <xf numFmtId="0" fontId="30" fillId="0" borderId="0" xfId="30" applyFont="1" applyFill="1" applyAlignment="1">
      <alignment horizontal="right"/>
    </xf>
    <xf numFmtId="0" fontId="2" fillId="0" borderId="0" xfId="31" applyFill="1" applyBorder="1" applyAlignment="1">
      <alignment horizontal="left" vertical="center" indent="1"/>
    </xf>
    <xf numFmtId="3" fontId="0" fillId="0" borderId="0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7" fillId="0" borderId="0" xfId="0" applyFont="1" applyFill="1" applyAlignment="1">
      <alignment horizontal="center"/>
    </xf>
    <xf numFmtId="3" fontId="34" fillId="0" borderId="33" xfId="0" applyNumberFormat="1" applyFont="1" applyFill="1" applyBorder="1" applyAlignment="1">
      <alignment horizontal="right" vertical="center" indent="1"/>
    </xf>
    <xf numFmtId="3" fontId="35" fillId="0" borderId="56" xfId="0" applyNumberFormat="1" applyFont="1" applyFill="1" applyBorder="1" applyAlignment="1">
      <alignment horizontal="right" vertical="center" indent="1"/>
    </xf>
    <xf numFmtId="0" fontId="6" fillId="0" borderId="11" xfId="0" applyFont="1" applyFill="1" applyBorder="1" applyAlignment="1">
      <alignment horizontal="center" vertical="center" wrapText="1"/>
    </xf>
    <xf numFmtId="0" fontId="28" fillId="0" borderId="42" xfId="0" applyNumberFormat="1" applyFont="1" applyFill="1" applyBorder="1" applyAlignment="1">
      <alignment horizontal="right" vertical="center" wrapText="1" indent="1"/>
    </xf>
    <xf numFmtId="0" fontId="28" fillId="0" borderId="45" xfId="0" applyNumberFormat="1" applyFont="1" applyFill="1" applyBorder="1" applyAlignment="1">
      <alignment horizontal="right" vertical="center" wrapText="1" indent="1"/>
    </xf>
    <xf numFmtId="0" fontId="2" fillId="0" borderId="0" xfId="0" applyFont="1" applyFill="1" applyBorder="1" applyAlignment="1">
      <alignment vertical="top" wrapText="1"/>
    </xf>
    <xf numFmtId="0" fontId="7" fillId="0" borderId="38" xfId="32" applyFont="1" applyFill="1" applyBorder="1" applyAlignment="1">
      <alignment horizontal="center" vertical="center" wrapText="1"/>
    </xf>
    <xf numFmtId="3" fontId="28" fillId="0" borderId="62" xfId="0" applyNumberFormat="1" applyFont="1" applyFill="1" applyBorder="1" applyAlignment="1">
      <alignment horizontal="right" vertical="center" wrapText="1" indent="1"/>
    </xf>
    <xf numFmtId="3" fontId="25" fillId="0" borderId="33" xfId="0" applyNumberFormat="1" applyFont="1" applyFill="1" applyBorder="1" applyAlignment="1">
      <alignment horizontal="right" vertical="center" wrapText="1" indent="1"/>
    </xf>
    <xf numFmtId="0" fontId="6" fillId="0" borderId="0" xfId="0" applyFont="1" applyFill="1" applyBorder="1" applyAlignment="1">
      <alignment horizontal="center" vertical="center"/>
    </xf>
    <xf numFmtId="3" fontId="25" fillId="0" borderId="68" xfId="0" applyNumberFormat="1" applyFont="1" applyFill="1" applyBorder="1" applyAlignment="1">
      <alignment horizontal="right" vertical="center" wrapText="1" indent="1"/>
    </xf>
    <xf numFmtId="3" fontId="25" fillId="0" borderId="69" xfId="0" applyNumberFormat="1" applyFont="1" applyFill="1" applyBorder="1" applyAlignment="1">
      <alignment horizontal="right" vertical="center" indent="1"/>
    </xf>
    <xf numFmtId="164" fontId="7" fillId="0" borderId="21" xfId="31" applyNumberFormat="1" applyFont="1" applyFill="1" applyBorder="1" applyAlignment="1">
      <alignment horizontal="center" vertical="center" textRotation="90" wrapText="1"/>
    </xf>
    <xf numFmtId="3" fontId="25" fillId="0" borderId="13" xfId="0" applyNumberFormat="1" applyFont="1" applyFill="1" applyBorder="1" applyAlignment="1">
      <alignment horizontal="right" vertical="center" wrapText="1" indent="1"/>
    </xf>
    <xf numFmtId="3" fontId="25" fillId="0" borderId="31" xfId="0" applyNumberFormat="1" applyFont="1" applyFill="1" applyBorder="1" applyAlignment="1">
      <alignment horizontal="right" vertical="center" indent="1"/>
    </xf>
    <xf numFmtId="3" fontId="25" fillId="0" borderId="52" xfId="0" applyNumberFormat="1" applyFont="1" applyFill="1" applyBorder="1" applyAlignment="1">
      <alignment horizontal="right" vertical="center" indent="1"/>
    </xf>
    <xf numFmtId="3" fontId="25" fillId="0" borderId="71" xfId="0" applyNumberFormat="1" applyFont="1" applyFill="1" applyBorder="1" applyAlignment="1">
      <alignment horizontal="right" vertical="center" indent="1"/>
    </xf>
    <xf numFmtId="3" fontId="25" fillId="0" borderId="20" xfId="0" applyNumberFormat="1" applyFont="1" applyFill="1" applyBorder="1" applyAlignment="1">
      <alignment horizontal="right" vertical="center" indent="1"/>
    </xf>
    <xf numFmtId="3" fontId="25" fillId="0" borderId="58" xfId="0" applyNumberFormat="1" applyFont="1" applyFill="1" applyBorder="1" applyAlignment="1">
      <alignment horizontal="right" vertical="center" indent="1"/>
    </xf>
    <xf numFmtId="3" fontId="28" fillId="0" borderId="44" xfId="0" applyNumberFormat="1" applyFont="1" applyFill="1" applyBorder="1" applyAlignment="1">
      <alignment horizontal="right" vertical="center" indent="1"/>
    </xf>
    <xf numFmtId="3" fontId="28" fillId="0" borderId="42" xfId="0" applyNumberFormat="1" applyFont="1" applyFill="1" applyBorder="1" applyAlignment="1">
      <alignment horizontal="right" vertical="center" wrapText="1" indent="1"/>
    </xf>
    <xf numFmtId="0" fontId="6" fillId="0" borderId="0" xfId="0" applyFont="1" applyFill="1" applyBorder="1"/>
    <xf numFmtId="3" fontId="25" fillId="0" borderId="21" xfId="0" applyNumberFormat="1" applyFont="1" applyFill="1" applyBorder="1" applyAlignment="1">
      <alignment horizontal="right" vertical="center" indent="1"/>
    </xf>
    <xf numFmtId="3" fontId="25" fillId="0" borderId="54" xfId="0" applyNumberFormat="1" applyFont="1" applyFill="1" applyBorder="1" applyAlignment="1">
      <alignment horizontal="right" vertical="center" indent="1"/>
    </xf>
    <xf numFmtId="3" fontId="25" fillId="0" borderId="12" xfId="0" applyNumberFormat="1" applyFont="1" applyFill="1" applyBorder="1" applyAlignment="1">
      <alignment horizontal="right" vertical="center" indent="1"/>
    </xf>
    <xf numFmtId="3" fontId="0" fillId="0" borderId="0" xfId="0" applyNumberFormat="1"/>
    <xf numFmtId="49" fontId="6" fillId="0" borderId="29" xfId="0" applyNumberFormat="1" applyFont="1" applyFill="1" applyBorder="1" applyAlignment="1">
      <alignment horizontal="center" vertical="center" wrapText="1"/>
    </xf>
    <xf numFmtId="3" fontId="31" fillId="0" borderId="0" xfId="34" applyNumberFormat="1" applyFont="1" applyFill="1"/>
    <xf numFmtId="3" fontId="28" fillId="0" borderId="35" xfId="0" applyNumberFormat="1" applyFont="1" applyFill="1" applyBorder="1" applyAlignment="1">
      <alignment horizontal="right" vertical="center" indent="1"/>
    </xf>
    <xf numFmtId="3" fontId="28" fillId="0" borderId="16" xfId="0" applyNumberFormat="1" applyFont="1" applyFill="1" applyBorder="1" applyAlignment="1">
      <alignment horizontal="right" vertical="center" indent="1"/>
    </xf>
    <xf numFmtId="3" fontId="28" fillId="0" borderId="33" xfId="0" applyNumberFormat="1" applyFont="1" applyFill="1" applyBorder="1" applyAlignment="1">
      <alignment horizontal="right" vertical="center" indent="1"/>
    </xf>
    <xf numFmtId="0" fontId="7" fillId="0" borderId="22" xfId="31" applyFont="1" applyFill="1" applyBorder="1" applyAlignment="1">
      <alignment horizontal="center" vertical="center" wrapText="1"/>
    </xf>
    <xf numFmtId="0" fontId="7" fillId="0" borderId="23" xfId="31" applyFont="1" applyFill="1" applyBorder="1" applyAlignment="1">
      <alignment horizontal="center" vertical="center" wrapText="1"/>
    </xf>
    <xf numFmtId="164" fontId="7" fillId="0" borderId="23" xfId="31" applyNumberFormat="1" applyFont="1" applyFill="1" applyBorder="1" applyAlignment="1">
      <alignment horizontal="left" vertical="center" wrapText="1"/>
    </xf>
    <xf numFmtId="164" fontId="7" fillId="0" borderId="23" xfId="31" applyNumberFormat="1" applyFont="1" applyFill="1" applyBorder="1" applyAlignment="1">
      <alignment horizontal="center" vertical="center" textRotation="90" wrapText="1"/>
    </xf>
    <xf numFmtId="164" fontId="7" fillId="0" borderId="23" xfId="31" applyNumberFormat="1" applyFont="1" applyFill="1" applyBorder="1" applyAlignment="1">
      <alignment horizontal="center" vertical="center" wrapText="1"/>
    </xf>
    <xf numFmtId="3" fontId="28" fillId="0" borderId="23" xfId="31" applyNumberFormat="1" applyFont="1" applyFill="1" applyBorder="1" applyAlignment="1">
      <alignment horizontal="center" vertical="center" wrapText="1"/>
    </xf>
    <xf numFmtId="3" fontId="7" fillId="0" borderId="23" xfId="31" applyNumberFormat="1" applyFont="1" applyFill="1" applyBorder="1" applyAlignment="1">
      <alignment horizontal="center" vertical="center" wrapText="1"/>
    </xf>
    <xf numFmtId="0" fontId="28" fillId="0" borderId="0" xfId="32" applyFont="1" applyFill="1" applyBorder="1" applyAlignment="1">
      <alignment horizontal="center" vertical="center" wrapText="1"/>
    </xf>
    <xf numFmtId="3" fontId="28" fillId="0" borderId="13" xfId="0" applyNumberFormat="1" applyFont="1" applyFill="1" applyBorder="1" applyAlignment="1">
      <alignment horizontal="right" vertical="center" indent="1"/>
    </xf>
    <xf numFmtId="3" fontId="28" fillId="0" borderId="33" xfId="32" applyNumberFormat="1" applyFont="1" applyFill="1" applyBorder="1" applyAlignment="1">
      <alignment horizontal="right" vertical="center" wrapText="1" indent="1"/>
    </xf>
    <xf numFmtId="3" fontId="7" fillId="0" borderId="18" xfId="31" applyNumberFormat="1" applyFont="1" applyFill="1" applyBorder="1" applyAlignment="1">
      <alignment horizontal="center" vertical="center" wrapText="1"/>
    </xf>
    <xf numFmtId="3" fontId="28" fillId="0" borderId="33" xfId="0" applyNumberFormat="1" applyFont="1" applyFill="1" applyBorder="1" applyAlignment="1">
      <alignment horizontal="right" vertical="center" wrapText="1" indent="1"/>
    </xf>
    <xf numFmtId="3" fontId="25" fillId="0" borderId="69" xfId="0" applyNumberFormat="1" applyFont="1" applyFill="1" applyBorder="1" applyAlignment="1">
      <alignment horizontal="right" vertical="center" wrapText="1" indent="1"/>
    </xf>
    <xf numFmtId="3" fontId="28" fillId="0" borderId="10" xfId="51" applyNumberFormat="1" applyFont="1" applyFill="1" applyBorder="1" applyAlignment="1">
      <alignment horizontal="right" vertical="center" indent="1"/>
    </xf>
    <xf numFmtId="3" fontId="26" fillId="24" borderId="13" xfId="34" applyNumberFormat="1" applyFont="1" applyFill="1" applyBorder="1" applyAlignment="1">
      <alignment horizontal="right" vertical="center" indent="1"/>
    </xf>
    <xf numFmtId="3" fontId="26" fillId="24" borderId="46" xfId="34" applyNumberFormat="1" applyFont="1" applyFill="1" applyBorder="1" applyAlignment="1">
      <alignment horizontal="right" vertical="center" indent="1"/>
    </xf>
    <xf numFmtId="0" fontId="0" fillId="0" borderId="0" xfId="0" applyFill="1"/>
    <xf numFmtId="3" fontId="28" fillId="0" borderId="15" xfId="51" applyNumberFormat="1" applyFont="1" applyFill="1" applyBorder="1" applyAlignment="1">
      <alignment horizontal="right" vertical="center" indent="1"/>
    </xf>
    <xf numFmtId="0" fontId="27" fillId="0" borderId="52" xfId="33" applyFont="1" applyFill="1" applyBorder="1" applyAlignment="1">
      <alignment horizontal="left" vertical="center" indent="1"/>
    </xf>
    <xf numFmtId="0" fontId="27" fillId="0" borderId="71" xfId="33" applyFont="1" applyFill="1" applyBorder="1" applyAlignment="1">
      <alignment horizontal="left" vertical="center" wrapText="1" indent="1"/>
    </xf>
    <xf numFmtId="3" fontId="27" fillId="0" borderId="57" xfId="34" applyNumberFormat="1" applyFont="1" applyFill="1" applyBorder="1" applyAlignment="1">
      <alignment horizontal="right" vertical="center" indent="1"/>
    </xf>
    <xf numFmtId="0" fontId="26" fillId="0" borderId="14" xfId="33" applyFont="1" applyFill="1" applyBorder="1" applyAlignment="1">
      <alignment horizontal="center" vertical="center"/>
    </xf>
    <xf numFmtId="3" fontId="40" fillId="0" borderId="33" xfId="34" applyNumberFormat="1" applyFont="1" applyFill="1" applyBorder="1" applyAlignment="1">
      <alignment horizontal="right" vertical="center" indent="1"/>
    </xf>
    <xf numFmtId="1" fontId="28" fillId="0" borderId="29" xfId="0" applyNumberFormat="1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/>
    </xf>
    <xf numFmtId="3" fontId="27" fillId="0" borderId="21" xfId="0" applyNumberFormat="1" applyFont="1" applyFill="1" applyBorder="1" applyAlignment="1">
      <alignment horizontal="right" vertical="center" indent="1"/>
    </xf>
    <xf numFmtId="0" fontId="35" fillId="0" borderId="15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49" fontId="5" fillId="0" borderId="10" xfId="0" applyNumberFormat="1" applyFont="1" applyFill="1" applyBorder="1" applyAlignment="1">
      <alignment horizontal="center" vertical="center" wrapText="1"/>
    </xf>
    <xf numFmtId="49" fontId="5" fillId="0" borderId="29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/>
    </xf>
    <xf numFmtId="0" fontId="0" fillId="0" borderId="0" xfId="0" applyFill="1"/>
    <xf numFmtId="0" fontId="5" fillId="0" borderId="1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6" fillId="0" borderId="31" xfId="0" applyFont="1" applyFill="1" applyBorder="1" applyAlignment="1">
      <alignment horizontal="left" vertical="center" indent="1"/>
    </xf>
    <xf numFmtId="0" fontId="26" fillId="0" borderId="12" xfId="0" applyFont="1" applyFill="1" applyBorder="1" applyAlignment="1">
      <alignment horizontal="left" vertical="center" indent="1"/>
    </xf>
    <xf numFmtId="0" fontId="26" fillId="0" borderId="17" xfId="0" applyFont="1" applyFill="1" applyBorder="1" applyAlignment="1">
      <alignment horizontal="left" vertical="center" indent="1"/>
    </xf>
    <xf numFmtId="0" fontId="25" fillId="0" borderId="0" xfId="0" applyFont="1" applyFill="1" applyBorder="1" applyAlignment="1">
      <alignment wrapText="1"/>
    </xf>
    <xf numFmtId="0" fontId="26" fillId="0" borderId="12" xfId="33" applyFont="1" applyFill="1" applyBorder="1" applyAlignment="1">
      <alignment horizontal="left" vertical="center" indent="1"/>
    </xf>
    <xf numFmtId="0" fontId="26" fillId="0" borderId="12" xfId="0" applyFont="1" applyFill="1" applyBorder="1" applyAlignment="1">
      <alignment horizontal="left" vertical="center" indent="1"/>
    </xf>
    <xf numFmtId="0" fontId="4" fillId="0" borderId="13" xfId="32" applyFont="1" applyFill="1" applyBorder="1" applyAlignment="1">
      <alignment horizontal="center" vertical="center" wrapText="1"/>
    </xf>
    <xf numFmtId="0" fontId="5" fillId="0" borderId="0" xfId="34" applyFont="1" applyFill="1"/>
    <xf numFmtId="0" fontId="27" fillId="0" borderId="0" xfId="34" applyFont="1" applyFill="1"/>
    <xf numFmtId="3" fontId="27" fillId="0" borderId="0" xfId="34" applyNumberFormat="1" applyFont="1" applyFill="1"/>
    <xf numFmtId="0" fontId="27" fillId="0" borderId="62" xfId="34" applyFont="1" applyFill="1" applyBorder="1"/>
    <xf numFmtId="0" fontId="4" fillId="0" borderId="0" xfId="34" applyFont="1" applyFill="1"/>
    <xf numFmtId="0" fontId="27" fillId="0" borderId="75" xfId="34" applyFont="1" applyFill="1" applyBorder="1"/>
    <xf numFmtId="0" fontId="27" fillId="0" borderId="77" xfId="34" applyFont="1" applyFill="1" applyBorder="1"/>
    <xf numFmtId="3" fontId="27" fillId="0" borderId="38" xfId="34" applyNumberFormat="1" applyFont="1" applyFill="1" applyBorder="1"/>
    <xf numFmtId="3" fontId="27" fillId="0" borderId="32" xfId="34" applyNumberFormat="1" applyFont="1" applyFill="1" applyBorder="1"/>
    <xf numFmtId="0" fontId="27" fillId="0" borderId="65" xfId="34" applyFont="1" applyFill="1" applyBorder="1"/>
    <xf numFmtId="0" fontId="27" fillId="0" borderId="59" xfId="34" applyFont="1" applyFill="1" applyBorder="1"/>
    <xf numFmtId="0" fontId="27" fillId="0" borderId="61" xfId="34" applyFont="1" applyFill="1" applyBorder="1"/>
    <xf numFmtId="3" fontId="27" fillId="0" borderId="19" xfId="34" applyNumberFormat="1" applyFont="1" applyFill="1" applyBorder="1"/>
    <xf numFmtId="0" fontId="27" fillId="0" borderId="24" xfId="34" applyFont="1" applyFill="1" applyBorder="1"/>
    <xf numFmtId="0" fontId="27" fillId="0" borderId="0" xfId="34" applyFont="1" applyFill="1" applyBorder="1"/>
    <xf numFmtId="0" fontId="27" fillId="0" borderId="70" xfId="34" applyFont="1" applyFill="1" applyBorder="1"/>
    <xf numFmtId="0" fontId="26" fillId="0" borderId="58" xfId="34" applyFont="1" applyFill="1" applyBorder="1"/>
    <xf numFmtId="0" fontId="26" fillId="0" borderId="20" xfId="34" applyFont="1" applyFill="1" applyBorder="1"/>
    <xf numFmtId="0" fontId="26" fillId="0" borderId="60" xfId="34" applyFont="1" applyFill="1" applyBorder="1"/>
    <xf numFmtId="3" fontId="26" fillId="0" borderId="57" xfId="34" applyNumberFormat="1" applyFont="1" applyFill="1" applyBorder="1"/>
    <xf numFmtId="0" fontId="31" fillId="0" borderId="24" xfId="34" applyFont="1" applyFill="1" applyBorder="1"/>
    <xf numFmtId="0" fontId="37" fillId="0" borderId="31" xfId="34" applyFont="1" applyFill="1" applyBorder="1"/>
    <xf numFmtId="0" fontId="26" fillId="0" borderId="12" xfId="34" applyFont="1" applyFill="1" applyBorder="1"/>
    <xf numFmtId="3" fontId="31" fillId="0" borderId="31" xfId="34" applyNumberFormat="1" applyFont="1" applyFill="1" applyBorder="1"/>
    <xf numFmtId="3" fontId="31" fillId="0" borderId="13" xfId="34" applyNumberFormat="1" applyFont="1" applyFill="1" applyBorder="1"/>
    <xf numFmtId="3" fontId="31" fillId="0" borderId="12" xfId="34" applyNumberFormat="1" applyFont="1" applyFill="1" applyBorder="1"/>
    <xf numFmtId="0" fontId="31" fillId="0" borderId="31" xfId="34" applyFont="1" applyFill="1" applyBorder="1"/>
    <xf numFmtId="0" fontId="2" fillId="0" borderId="17" xfId="34" applyFill="1" applyBorder="1"/>
    <xf numFmtId="0" fontId="4" fillId="0" borderId="19" xfId="32" applyFont="1" applyFill="1" applyBorder="1" applyAlignment="1">
      <alignment horizontal="center" vertical="center" wrapText="1"/>
    </xf>
    <xf numFmtId="0" fontId="28" fillId="0" borderId="31" xfId="32" applyFont="1" applyFill="1" applyBorder="1" applyAlignment="1">
      <alignment horizontal="center" vertical="center" wrapText="1"/>
    </xf>
    <xf numFmtId="0" fontId="28" fillId="0" borderId="13" xfId="32" applyFont="1" applyFill="1" applyBorder="1" applyAlignment="1">
      <alignment horizontal="center" vertical="center" wrapText="1"/>
    </xf>
    <xf numFmtId="3" fontId="35" fillId="0" borderId="33" xfId="0" applyNumberFormat="1" applyFont="1" applyFill="1" applyBorder="1" applyAlignment="1">
      <alignment horizontal="right" vertical="center" indent="1"/>
    </xf>
    <xf numFmtId="0" fontId="7" fillId="0" borderId="31" xfId="32" applyFont="1" applyFill="1" applyBorder="1" applyAlignment="1">
      <alignment horizontal="center" vertical="center" wrapText="1"/>
    </xf>
    <xf numFmtId="0" fontId="41" fillId="0" borderId="15" xfId="28" applyFont="1" applyFill="1" applyBorder="1" applyAlignment="1" applyProtection="1">
      <alignment horizontal="left" vertical="center" wrapText="1"/>
      <protection locked="0"/>
    </xf>
    <xf numFmtId="0" fontId="1" fillId="0" borderId="15" xfId="28" applyFont="1" applyBorder="1" applyAlignment="1" applyProtection="1">
      <alignment horizontal="left" vertical="center" wrapText="1"/>
      <protection locked="0"/>
    </xf>
    <xf numFmtId="0" fontId="41" fillId="0" borderId="10" xfId="28" applyFont="1" applyFill="1" applyBorder="1" applyAlignment="1" applyProtection="1">
      <alignment horizontal="left" vertical="center" wrapText="1"/>
      <protection locked="0"/>
    </xf>
    <xf numFmtId="0" fontId="1" fillId="0" borderId="10" xfId="28" applyFont="1" applyBorder="1" applyAlignment="1" applyProtection="1">
      <alignment horizontal="left" vertical="center" wrapText="1"/>
      <protection locked="0"/>
    </xf>
    <xf numFmtId="0" fontId="34" fillId="0" borderId="10" xfId="0" applyFont="1" applyFill="1" applyBorder="1" applyAlignment="1" applyProtection="1">
      <alignment vertical="center" wrapText="1"/>
      <protection locked="0"/>
    </xf>
    <xf numFmtId="0" fontId="27" fillId="0" borderId="0" xfId="34" applyFont="1" applyFill="1" applyAlignment="1">
      <alignment horizontal="justify"/>
    </xf>
    <xf numFmtId="0" fontId="29" fillId="0" borderId="10" xfId="0" applyFont="1" applyFill="1" applyBorder="1" applyAlignment="1" applyProtection="1">
      <alignment horizontal="left" vertical="center" wrapText="1"/>
      <protection locked="0"/>
    </xf>
    <xf numFmtId="0" fontId="26" fillId="0" borderId="12" xfId="0" applyFont="1" applyFill="1" applyBorder="1" applyAlignment="1">
      <alignment horizontal="left" vertical="center" indent="1"/>
    </xf>
    <xf numFmtId="0" fontId="2" fillId="25" borderId="10" xfId="0" applyFont="1" applyFill="1" applyBorder="1" applyAlignment="1">
      <alignment horizontal="center" vertical="center"/>
    </xf>
    <xf numFmtId="0" fontId="2" fillId="25" borderId="10" xfId="0" applyFont="1" applyFill="1" applyBorder="1" applyAlignment="1" applyProtection="1">
      <alignment horizontal="left" vertical="center" wrapText="1"/>
      <protection locked="0"/>
    </xf>
    <xf numFmtId="0" fontId="32" fillId="25" borderId="15" xfId="0" applyFont="1" applyFill="1" applyBorder="1" applyAlignment="1">
      <alignment horizontal="center" vertical="center" wrapText="1"/>
    </xf>
    <xf numFmtId="0" fontId="29" fillId="25" borderId="15" xfId="0" applyFont="1" applyFill="1" applyBorder="1" applyAlignment="1">
      <alignment horizontal="center" vertical="center" wrapText="1"/>
    </xf>
    <xf numFmtId="0" fontId="34" fillId="25" borderId="51" xfId="0" applyFont="1" applyFill="1" applyBorder="1" applyAlignment="1" applyProtection="1">
      <alignment vertical="center" wrapText="1"/>
      <protection locked="0"/>
    </xf>
    <xf numFmtId="0" fontId="29" fillId="25" borderId="42" xfId="0" applyFont="1" applyFill="1" applyBorder="1" applyAlignment="1" applyProtection="1">
      <alignment horizontal="left" vertical="center" wrapText="1"/>
      <protection locked="0"/>
    </xf>
    <xf numFmtId="0" fontId="35" fillId="25" borderId="15" xfId="0" applyFont="1" applyFill="1" applyBorder="1" applyAlignment="1">
      <alignment horizontal="center" vertical="center" wrapText="1"/>
    </xf>
    <xf numFmtId="3" fontId="35" fillId="25" borderId="28" xfId="0" applyNumberFormat="1" applyFont="1" applyFill="1" applyBorder="1" applyAlignment="1">
      <alignment horizontal="right" vertical="center" indent="1"/>
    </xf>
    <xf numFmtId="3" fontId="35" fillId="25" borderId="56" xfId="0" applyNumberFormat="1" applyFont="1" applyFill="1" applyBorder="1" applyAlignment="1">
      <alignment horizontal="right" vertical="center" indent="1"/>
    </xf>
    <xf numFmtId="0" fontId="29" fillId="25" borderId="14" xfId="0" applyFont="1" applyFill="1" applyBorder="1" applyAlignment="1">
      <alignment horizontal="center" vertical="center" wrapText="1"/>
    </xf>
    <xf numFmtId="0" fontId="5" fillId="25" borderId="15" xfId="0" applyNumberFormat="1" applyFont="1" applyFill="1" applyBorder="1" applyAlignment="1">
      <alignment horizontal="center" vertical="center"/>
    </xf>
    <xf numFmtId="49" fontId="34" fillId="0" borderId="16" xfId="0" applyNumberFormat="1" applyFont="1" applyFill="1" applyBorder="1" applyAlignment="1">
      <alignment horizontal="right" vertical="center" indent="1"/>
    </xf>
    <xf numFmtId="3" fontId="43" fillId="25" borderId="34" xfId="0" applyNumberFormat="1" applyFont="1" applyFill="1" applyBorder="1" applyAlignment="1">
      <alignment horizontal="right" vertical="center" indent="1"/>
    </xf>
    <xf numFmtId="0" fontId="0" fillId="0" borderId="0" xfId="0" applyFill="1"/>
    <xf numFmtId="0" fontId="4" fillId="0" borderId="38" xfId="32" applyFont="1" applyFill="1" applyBorder="1" applyAlignment="1">
      <alignment horizontal="center" vertical="center" wrapText="1"/>
    </xf>
    <xf numFmtId="0" fontId="5" fillId="25" borderId="14" xfId="0" applyFont="1" applyFill="1" applyBorder="1" applyAlignment="1">
      <alignment horizontal="center" vertical="center"/>
    </xf>
    <xf numFmtId="49" fontId="5" fillId="25" borderId="15" xfId="0" applyNumberFormat="1" applyFont="1" applyFill="1" applyBorder="1" applyAlignment="1">
      <alignment horizontal="center" vertical="center" wrapText="1"/>
    </xf>
    <xf numFmtId="49" fontId="2" fillId="25" borderId="15" xfId="0" applyNumberFormat="1" applyFont="1" applyFill="1" applyBorder="1" applyAlignment="1">
      <alignment horizontal="center" vertical="center" wrapText="1"/>
    </xf>
    <xf numFmtId="0" fontId="25" fillId="25" borderId="15" xfId="0" applyFont="1" applyFill="1" applyBorder="1" applyAlignment="1" applyProtection="1">
      <alignment vertical="center" wrapText="1" shrinkToFit="1"/>
      <protection locked="0"/>
    </xf>
    <xf numFmtId="0" fontId="2" fillId="25" borderId="15" xfId="0" applyFont="1" applyFill="1" applyBorder="1" applyAlignment="1">
      <alignment horizontal="center" vertical="center" wrapText="1"/>
    </xf>
    <xf numFmtId="0" fontId="2" fillId="25" borderId="15" xfId="36" applyFont="1" applyFill="1" applyBorder="1" applyAlignment="1">
      <alignment horizontal="center" vertical="center" wrapText="1"/>
    </xf>
    <xf numFmtId="3" fontId="5" fillId="25" borderId="15" xfId="0" applyNumberFormat="1" applyFont="1" applyFill="1" applyBorder="1" applyAlignment="1">
      <alignment horizontal="right" vertical="center" wrapText="1" indent="1"/>
    </xf>
    <xf numFmtId="0" fontId="5" fillId="25" borderId="15" xfId="36" applyNumberFormat="1" applyFont="1" applyFill="1" applyBorder="1" applyAlignment="1">
      <alignment horizontal="center" vertical="center"/>
    </xf>
    <xf numFmtId="3" fontId="5" fillId="25" borderId="56" xfId="0" applyNumberFormat="1" applyFont="1" applyFill="1" applyBorder="1" applyAlignment="1">
      <alignment horizontal="right" vertical="center" wrapText="1" indent="1"/>
    </xf>
    <xf numFmtId="3" fontId="25" fillId="25" borderId="32" xfId="0" applyNumberFormat="1" applyFont="1" applyFill="1" applyBorder="1" applyAlignment="1">
      <alignment horizontal="right" vertical="center" wrapText="1" indent="1"/>
    </xf>
    <xf numFmtId="3" fontId="5" fillId="25" borderId="35" xfId="0" applyNumberFormat="1" applyFont="1" applyFill="1" applyBorder="1" applyAlignment="1">
      <alignment horizontal="right" vertical="center" wrapText="1" indent="1"/>
    </xf>
    <xf numFmtId="3" fontId="5" fillId="25" borderId="62" xfId="0" applyNumberFormat="1" applyFont="1" applyFill="1" applyBorder="1" applyAlignment="1">
      <alignment horizontal="right" vertical="center" wrapText="1" indent="1"/>
    </xf>
    <xf numFmtId="3" fontId="5" fillId="25" borderId="35" xfId="0" applyNumberFormat="1" applyFont="1" applyFill="1" applyBorder="1" applyAlignment="1">
      <alignment horizontal="right" vertical="center" indent="1"/>
    </xf>
    <xf numFmtId="0" fontId="28" fillId="25" borderId="11" xfId="0" applyFont="1" applyFill="1" applyBorder="1" applyAlignment="1">
      <alignment horizontal="center" vertical="center"/>
    </xf>
    <xf numFmtId="49" fontId="5" fillId="25" borderId="10" xfId="0" applyNumberFormat="1" applyFont="1" applyFill="1" applyBorder="1" applyAlignment="1">
      <alignment horizontal="center" vertical="center" wrapText="1"/>
    </xf>
    <xf numFmtId="0" fontId="41" fillId="25" borderId="10" xfId="28" applyFont="1" applyFill="1" applyBorder="1" applyAlignment="1" applyProtection="1">
      <alignment horizontal="left" vertical="center" wrapText="1"/>
      <protection locked="0"/>
    </xf>
    <xf numFmtId="0" fontId="1" fillId="25" borderId="10" xfId="28" applyFont="1" applyFill="1" applyBorder="1" applyAlignment="1" applyProtection="1">
      <alignment horizontal="left" vertical="center" wrapText="1"/>
      <protection locked="0"/>
    </xf>
    <xf numFmtId="0" fontId="6" fillId="25" borderId="10" xfId="0" applyFont="1" applyFill="1" applyBorder="1" applyAlignment="1">
      <alignment horizontal="center" vertical="center" wrapText="1"/>
    </xf>
    <xf numFmtId="3" fontId="28" fillId="25" borderId="10" xfId="51" applyNumberFormat="1" applyFont="1" applyFill="1" applyBorder="1" applyAlignment="1">
      <alignment horizontal="right" vertical="center" indent="1"/>
    </xf>
    <xf numFmtId="0" fontId="28" fillId="25" borderId="10" xfId="0" applyNumberFormat="1" applyFont="1" applyFill="1" applyBorder="1" applyAlignment="1">
      <alignment horizontal="center" vertical="center" wrapText="1"/>
    </xf>
    <xf numFmtId="0" fontId="28" fillId="25" borderId="42" xfId="0" applyNumberFormat="1" applyFont="1" applyFill="1" applyBorder="1" applyAlignment="1">
      <alignment horizontal="right" vertical="center" wrapText="1" indent="1"/>
    </xf>
    <xf numFmtId="3" fontId="25" fillId="25" borderId="33" xfId="0" applyNumberFormat="1" applyFont="1" applyFill="1" applyBorder="1" applyAlignment="1">
      <alignment horizontal="right" vertical="center" wrapText="1" indent="1"/>
    </xf>
    <xf numFmtId="3" fontId="28" fillId="25" borderId="40" xfId="0" applyNumberFormat="1" applyFont="1" applyFill="1" applyBorder="1" applyAlignment="1">
      <alignment horizontal="right" vertical="center" wrapText="1" indent="1"/>
    </xf>
    <xf numFmtId="3" fontId="25" fillId="25" borderId="34" xfId="0" applyNumberFormat="1" applyFont="1" applyFill="1" applyBorder="1" applyAlignment="1">
      <alignment horizontal="right" vertical="center" wrapText="1" indent="1"/>
    </xf>
    <xf numFmtId="3" fontId="25" fillId="25" borderId="68" xfId="0" applyNumberFormat="1" applyFont="1" applyFill="1" applyBorder="1" applyAlignment="1">
      <alignment horizontal="right" vertical="center" wrapText="1" indent="1"/>
    </xf>
    <xf numFmtId="0" fontId="2" fillId="0" borderId="0" xfId="0" applyFont="1" applyFill="1" applyBorder="1" applyAlignment="1">
      <alignment horizontal="left" vertical="center" indent="1"/>
    </xf>
    <xf numFmtId="3" fontId="26" fillId="0" borderId="46" xfId="34" applyNumberFormat="1" applyFont="1" applyFill="1" applyBorder="1" applyAlignment="1">
      <alignment horizontal="right" vertical="center" indent="1"/>
    </xf>
    <xf numFmtId="0" fontId="6" fillId="0" borderId="14" xfId="0" applyFont="1" applyFill="1" applyBorder="1" applyAlignment="1">
      <alignment horizontal="center" vertical="center" wrapText="1"/>
    </xf>
    <xf numFmtId="0" fontId="32" fillId="0" borderId="15" xfId="0" applyFont="1" applyFill="1" applyBorder="1" applyAlignment="1">
      <alignment horizontal="center" vertical="center" wrapText="1"/>
    </xf>
    <xf numFmtId="0" fontId="29" fillId="0" borderId="15" xfId="0" applyFont="1" applyFill="1" applyBorder="1" applyAlignment="1">
      <alignment horizontal="center" vertical="center" wrapText="1"/>
    </xf>
    <xf numFmtId="0" fontId="34" fillId="0" borderId="51" xfId="0" applyFont="1" applyFill="1" applyBorder="1" applyAlignment="1" applyProtection="1">
      <alignment vertical="center" wrapText="1"/>
      <protection locked="0"/>
    </xf>
    <xf numFmtId="0" fontId="29" fillId="0" borderId="42" xfId="0" applyFont="1" applyFill="1" applyBorder="1" applyAlignment="1" applyProtection="1">
      <alignment horizontal="left" vertical="center" wrapText="1"/>
      <protection locked="0"/>
    </xf>
    <xf numFmtId="0" fontId="33" fillId="0" borderId="10" xfId="0" applyFont="1" applyFill="1" applyBorder="1" applyAlignment="1">
      <alignment vertical="center" wrapText="1"/>
    </xf>
    <xf numFmtId="3" fontId="35" fillId="0" borderId="43" xfId="0" applyNumberFormat="1" applyFont="1" applyFill="1" applyBorder="1" applyAlignment="1">
      <alignment horizontal="right" vertical="center" indent="1"/>
    </xf>
    <xf numFmtId="3" fontId="35" fillId="0" borderId="39" xfId="0" applyNumberFormat="1" applyFont="1" applyFill="1" applyBorder="1" applyAlignment="1">
      <alignment horizontal="right" vertical="center" indent="1"/>
    </xf>
    <xf numFmtId="3" fontId="34" fillId="0" borderId="39" xfId="0" applyNumberFormat="1" applyFont="1" applyFill="1" applyBorder="1" applyAlignment="1">
      <alignment horizontal="right" vertical="center" indent="1"/>
    </xf>
    <xf numFmtId="49" fontId="42" fillId="0" borderId="76" xfId="0" applyNumberFormat="1" applyFont="1" applyFill="1" applyBorder="1" applyAlignment="1">
      <alignment horizontal="right" vertical="center" wrapText="1" indent="1"/>
    </xf>
    <xf numFmtId="3" fontId="28" fillId="0" borderId="76" xfId="0" applyNumberFormat="1" applyFont="1" applyFill="1" applyBorder="1" applyAlignment="1">
      <alignment horizontal="right" vertical="center" indent="1"/>
    </xf>
    <xf numFmtId="0" fontId="5" fillId="0" borderId="15" xfId="0" applyNumberFormat="1" applyFont="1" applyFill="1" applyBorder="1" applyAlignment="1">
      <alignment horizontal="center" vertical="center"/>
    </xf>
    <xf numFmtId="3" fontId="25" fillId="0" borderId="38" xfId="0" applyNumberFormat="1" applyFont="1" applyFill="1" applyBorder="1" applyAlignment="1">
      <alignment horizontal="right" vertical="center" indent="1"/>
    </xf>
    <xf numFmtId="3" fontId="35" fillId="25" borderId="57" xfId="0" applyNumberFormat="1" applyFont="1" applyFill="1" applyBorder="1" applyAlignment="1">
      <alignment horizontal="right" vertical="center" indent="1"/>
    </xf>
    <xf numFmtId="3" fontId="43" fillId="0" borderId="39" xfId="0" applyNumberFormat="1" applyFont="1" applyFill="1" applyBorder="1" applyAlignment="1">
      <alignment horizontal="right" vertical="center" indent="1"/>
    </xf>
    <xf numFmtId="49" fontId="42" fillId="0" borderId="33" xfId="0" applyNumberFormat="1" applyFont="1" applyFill="1" applyBorder="1" applyAlignment="1">
      <alignment horizontal="right" vertical="center" indent="1"/>
    </xf>
    <xf numFmtId="3" fontId="35" fillId="0" borderId="74" xfId="0" applyNumberFormat="1" applyFont="1" applyFill="1" applyBorder="1" applyAlignment="1">
      <alignment horizontal="right" vertical="center" indent="1"/>
    </xf>
    <xf numFmtId="0" fontId="32" fillId="0" borderId="27" xfId="0" applyFont="1" applyFill="1" applyBorder="1" applyAlignment="1">
      <alignment horizontal="center" vertical="center" wrapText="1"/>
    </xf>
    <xf numFmtId="0" fontId="29" fillId="0" borderId="27" xfId="0" applyFont="1" applyFill="1" applyBorder="1" applyAlignment="1">
      <alignment horizontal="center" vertical="center" wrapText="1"/>
    </xf>
    <xf numFmtId="0" fontId="34" fillId="0" borderId="15" xfId="0" applyFont="1" applyFill="1" applyBorder="1" applyAlignment="1" applyProtection="1">
      <alignment vertical="center" wrapText="1"/>
      <protection locked="0"/>
    </xf>
    <xf numFmtId="0" fontId="29" fillId="0" borderId="56" xfId="0" applyFont="1" applyFill="1" applyBorder="1" applyAlignment="1" applyProtection="1">
      <alignment horizontal="left" vertical="center" wrapText="1"/>
      <protection locked="0"/>
    </xf>
    <xf numFmtId="0" fontId="2" fillId="0" borderId="15" xfId="0" applyFont="1" applyFill="1" applyBorder="1" applyAlignment="1">
      <alignment horizontal="center" vertical="center"/>
    </xf>
    <xf numFmtId="0" fontId="33" fillId="0" borderId="15" xfId="0" applyFont="1" applyFill="1" applyBorder="1" applyAlignment="1">
      <alignment horizontal="center" vertical="center" wrapText="1"/>
    </xf>
    <xf numFmtId="3" fontId="35" fillId="0" borderId="23" xfId="0" applyNumberFormat="1" applyFont="1" applyFill="1" applyBorder="1" applyAlignment="1">
      <alignment horizontal="right" vertical="center" indent="1"/>
    </xf>
    <xf numFmtId="3" fontId="35" fillId="0" borderId="62" xfId="0" applyNumberFormat="1" applyFont="1" applyFill="1" applyBorder="1" applyAlignment="1">
      <alignment horizontal="right" vertical="center" indent="1"/>
    </xf>
    <xf numFmtId="3" fontId="35" fillId="0" borderId="35" xfId="0" applyNumberFormat="1" applyFont="1" applyFill="1" applyBorder="1" applyAlignment="1">
      <alignment horizontal="right" vertical="center" indent="1"/>
    </xf>
    <xf numFmtId="3" fontId="34" fillId="0" borderId="32" xfId="0" applyNumberFormat="1" applyFont="1" applyFill="1" applyBorder="1" applyAlignment="1">
      <alignment horizontal="right" vertical="center" indent="1"/>
    </xf>
    <xf numFmtId="49" fontId="43" fillId="0" borderId="77" xfId="0" applyNumberFormat="1" applyFont="1" applyFill="1" applyBorder="1" applyAlignment="1">
      <alignment horizontal="right" vertical="center" indent="1"/>
    </xf>
    <xf numFmtId="3" fontId="28" fillId="0" borderId="77" xfId="0" applyNumberFormat="1" applyFont="1" applyFill="1" applyBorder="1" applyAlignment="1">
      <alignment horizontal="right" vertical="center" indent="1"/>
    </xf>
    <xf numFmtId="3" fontId="35" fillId="25" borderId="34" xfId="0" applyNumberFormat="1" applyFont="1" applyFill="1" applyBorder="1" applyAlignment="1">
      <alignment horizontal="right" vertical="center" indent="1"/>
    </xf>
    <xf numFmtId="3" fontId="25" fillId="25" borderId="57" xfId="0" applyNumberFormat="1" applyFont="1" applyFill="1" applyBorder="1" applyAlignment="1">
      <alignment horizontal="right" vertical="center" indent="1"/>
    </xf>
    <xf numFmtId="3" fontId="25" fillId="25" borderId="33" xfId="0" applyNumberFormat="1" applyFont="1" applyFill="1" applyBorder="1" applyAlignment="1">
      <alignment horizontal="right" vertical="center" indent="1"/>
    </xf>
    <xf numFmtId="3" fontId="35" fillId="25" borderId="74" xfId="0" applyNumberFormat="1" applyFont="1" applyFill="1" applyBorder="1" applyAlignment="1">
      <alignment horizontal="right" vertical="center" indent="1"/>
    </xf>
    <xf numFmtId="3" fontId="35" fillId="25" borderId="38" xfId="0" applyNumberFormat="1" applyFont="1" applyFill="1" applyBorder="1" applyAlignment="1">
      <alignment horizontal="right" vertical="center" indent="1"/>
    </xf>
    <xf numFmtId="3" fontId="35" fillId="25" borderId="0" xfId="0" applyNumberFormat="1" applyFont="1" applyFill="1" applyBorder="1" applyAlignment="1">
      <alignment horizontal="right" vertical="center" indent="1"/>
    </xf>
    <xf numFmtId="3" fontId="43" fillId="25" borderId="39" xfId="0" applyNumberFormat="1" applyFont="1" applyFill="1" applyBorder="1" applyAlignment="1">
      <alignment horizontal="right" vertical="center" indent="1"/>
    </xf>
    <xf numFmtId="3" fontId="35" fillId="25" borderId="33" xfId="0" applyNumberFormat="1" applyFont="1" applyFill="1" applyBorder="1" applyAlignment="1">
      <alignment horizontal="right" vertical="center" indent="1"/>
    </xf>
    <xf numFmtId="3" fontId="5" fillId="25" borderId="70" xfId="0" applyNumberFormat="1" applyFont="1" applyFill="1" applyBorder="1" applyAlignment="1">
      <alignment horizontal="right" vertical="center" indent="1"/>
    </xf>
    <xf numFmtId="3" fontId="30" fillId="25" borderId="33" xfId="0" applyNumberFormat="1" applyFont="1" applyFill="1" applyBorder="1" applyAlignment="1">
      <alignment horizontal="left" vertical="center" wrapText="1" indent="1"/>
    </xf>
    <xf numFmtId="3" fontId="5" fillId="25" borderId="13" xfId="0" applyNumberFormat="1" applyFont="1" applyFill="1" applyBorder="1" applyAlignment="1">
      <alignment horizontal="right" vertical="center" indent="1"/>
    </xf>
    <xf numFmtId="3" fontId="30" fillId="25" borderId="35" xfId="0" applyNumberFormat="1" applyFont="1" applyFill="1" applyBorder="1" applyAlignment="1">
      <alignment horizontal="right" vertical="center" wrapText="1" indent="1"/>
    </xf>
    <xf numFmtId="3" fontId="25" fillId="0" borderId="18" xfId="0" applyNumberFormat="1" applyFont="1" applyFill="1" applyBorder="1" applyAlignment="1">
      <alignment horizontal="right" vertical="center" indent="1"/>
    </xf>
    <xf numFmtId="3" fontId="30" fillId="25" borderId="75" xfId="0" applyNumberFormat="1" applyFont="1" applyFill="1" applyBorder="1" applyAlignment="1">
      <alignment horizontal="left" vertical="center" wrapText="1" indent="1"/>
    </xf>
    <xf numFmtId="3" fontId="30" fillId="25" borderId="34" xfId="0" applyNumberFormat="1" applyFont="1" applyFill="1" applyBorder="1" applyAlignment="1">
      <alignment horizontal="left" vertical="center" wrapText="1" indent="1"/>
    </xf>
    <xf numFmtId="0" fontId="27" fillId="25" borderId="15" xfId="33" applyFont="1" applyFill="1" applyBorder="1" applyAlignment="1">
      <alignment horizontal="left" vertical="center" indent="1"/>
    </xf>
    <xf numFmtId="0" fontId="27" fillId="25" borderId="48" xfId="33" applyFont="1" applyFill="1" applyBorder="1" applyAlignment="1">
      <alignment horizontal="left" vertical="center" wrapText="1" indent="1"/>
    </xf>
    <xf numFmtId="3" fontId="27" fillId="25" borderId="39" xfId="34" applyNumberFormat="1" applyFont="1" applyFill="1" applyBorder="1" applyAlignment="1">
      <alignment horizontal="right" vertical="center" indent="1"/>
    </xf>
    <xf numFmtId="3" fontId="40" fillId="25" borderId="32" xfId="34" applyNumberFormat="1" applyFont="1" applyFill="1" applyBorder="1" applyAlignment="1">
      <alignment horizontal="right" vertical="center" indent="1"/>
    </xf>
    <xf numFmtId="3" fontId="27" fillId="25" borderId="32" xfId="34" applyNumberFormat="1" applyFont="1" applyFill="1" applyBorder="1" applyAlignment="1">
      <alignment horizontal="right" vertical="center" indent="1"/>
    </xf>
    <xf numFmtId="3" fontId="26" fillId="25" borderId="13" xfId="34" applyNumberFormat="1" applyFont="1" applyFill="1" applyBorder="1" applyAlignment="1">
      <alignment horizontal="right" vertical="center" indent="1"/>
    </xf>
    <xf numFmtId="0" fontId="31" fillId="24" borderId="31" xfId="33" applyFont="1" applyFill="1" applyBorder="1" applyAlignment="1">
      <alignment horizontal="left" vertical="center" indent="1"/>
    </xf>
    <xf numFmtId="0" fontId="31" fillId="24" borderId="12" xfId="33" applyFont="1" applyFill="1" applyBorder="1" applyAlignment="1">
      <alignment horizontal="left" vertical="center" indent="1"/>
    </xf>
    <xf numFmtId="0" fontId="31" fillId="24" borderId="17" xfId="33" applyFont="1" applyFill="1" applyBorder="1" applyAlignment="1">
      <alignment horizontal="left" vertical="center" indent="1"/>
    </xf>
    <xf numFmtId="0" fontId="31" fillId="0" borderId="0" xfId="34" applyFont="1" applyFill="1" applyBorder="1" applyAlignment="1">
      <alignment horizontal="left" vertical="center"/>
    </xf>
    <xf numFmtId="0" fontId="26" fillId="0" borderId="13" xfId="33" applyFont="1" applyFill="1" applyBorder="1" applyAlignment="1">
      <alignment horizontal="center" vertical="center" wrapText="1"/>
    </xf>
    <xf numFmtId="0" fontId="26" fillId="0" borderId="25" xfId="33" applyFont="1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26" fillId="0" borderId="31" xfId="33" applyFont="1" applyFill="1" applyBorder="1" applyAlignment="1">
      <alignment horizontal="left" vertical="center" indent="1"/>
    </xf>
    <xf numFmtId="0" fontId="26" fillId="0" borderId="12" xfId="33" applyFont="1" applyFill="1" applyBorder="1" applyAlignment="1">
      <alignment horizontal="left" vertical="center" indent="1"/>
    </xf>
    <xf numFmtId="0" fontId="5" fillId="0" borderId="0" xfId="34" applyFont="1" applyFill="1" applyAlignment="1">
      <alignment horizontal="justify" wrapText="1"/>
    </xf>
    <xf numFmtId="0" fontId="5" fillId="0" borderId="0" xfId="0" applyFont="1" applyFill="1" applyAlignment="1">
      <alignment horizontal="justify" wrapText="1"/>
    </xf>
    <xf numFmtId="0" fontId="28" fillId="0" borderId="0" xfId="34" applyFont="1" applyFill="1" applyAlignment="1">
      <alignment horizontal="justify" wrapText="1"/>
    </xf>
    <xf numFmtId="0" fontId="27" fillId="0" borderId="0" xfId="34" applyFont="1" applyFill="1" applyAlignment="1">
      <alignment horizontal="justify" wrapText="1"/>
    </xf>
    <xf numFmtId="0" fontId="27" fillId="0" borderId="0" xfId="0" applyFont="1" applyFill="1" applyAlignment="1">
      <alignment horizontal="justify" wrapText="1"/>
    </xf>
    <xf numFmtId="0" fontId="31" fillId="0" borderId="31" xfId="33" applyFont="1" applyFill="1" applyBorder="1" applyAlignment="1">
      <alignment horizontal="left" vertical="center" indent="1"/>
    </xf>
    <xf numFmtId="0" fontId="31" fillId="0" borderId="12" xfId="33" applyFont="1" applyFill="1" applyBorder="1" applyAlignment="1">
      <alignment horizontal="left" vertical="center" indent="1"/>
    </xf>
    <xf numFmtId="0" fontId="31" fillId="0" borderId="17" xfId="33" applyFont="1" applyFill="1" applyBorder="1" applyAlignment="1">
      <alignment horizontal="left" vertical="center" indent="1"/>
    </xf>
    <xf numFmtId="0" fontId="31" fillId="0" borderId="58" xfId="0" applyFont="1" applyFill="1" applyBorder="1" applyAlignment="1">
      <alignment horizontal="left" vertical="center"/>
    </xf>
    <xf numFmtId="0" fontId="31" fillId="0" borderId="20" xfId="0" applyFont="1" applyFill="1" applyBorder="1" applyAlignment="1">
      <alignment horizontal="left" vertical="center"/>
    </xf>
    <xf numFmtId="0" fontId="31" fillId="0" borderId="53" xfId="0" applyFont="1" applyFill="1" applyBorder="1" applyAlignment="1">
      <alignment horizontal="left" vertical="center"/>
    </xf>
    <xf numFmtId="0" fontId="31" fillId="0" borderId="31" xfId="0" applyFont="1" applyFill="1" applyBorder="1" applyAlignment="1">
      <alignment horizontal="left" vertical="center"/>
    </xf>
    <xf numFmtId="0" fontId="31" fillId="0" borderId="12" xfId="0" applyFont="1" applyFill="1" applyBorder="1" applyAlignment="1">
      <alignment horizontal="left" vertical="center"/>
    </xf>
    <xf numFmtId="0" fontId="31" fillId="0" borderId="66" xfId="0" applyFont="1" applyFill="1" applyBorder="1" applyAlignment="1">
      <alignment horizontal="left" vertical="center"/>
    </xf>
    <xf numFmtId="0" fontId="26" fillId="0" borderId="46" xfId="31" applyFont="1" applyFill="1" applyBorder="1" applyAlignment="1">
      <alignment horizontal="left" vertical="center" wrapText="1"/>
    </xf>
    <xf numFmtId="0" fontId="26" fillId="0" borderId="21" xfId="31" applyFont="1" applyFill="1" applyBorder="1" applyAlignment="1">
      <alignment horizontal="left" vertical="center" wrapText="1"/>
    </xf>
    <xf numFmtId="0" fontId="26" fillId="0" borderId="31" xfId="31" applyFont="1" applyFill="1" applyBorder="1" applyAlignment="1">
      <alignment horizontal="left" vertical="center" wrapText="1"/>
    </xf>
    <xf numFmtId="0" fontId="26" fillId="0" borderId="12" xfId="31" applyFont="1" applyFill="1" applyBorder="1" applyAlignment="1">
      <alignment horizontal="left" vertical="center" wrapText="1"/>
    </xf>
    <xf numFmtId="0" fontId="26" fillId="0" borderId="0" xfId="31" applyFont="1" applyFill="1" applyBorder="1" applyAlignment="1">
      <alignment horizontal="left" vertical="center" wrapText="1"/>
    </xf>
    <xf numFmtId="0" fontId="26" fillId="0" borderId="75" xfId="31" applyFont="1" applyFill="1" applyBorder="1" applyAlignment="1">
      <alignment horizontal="left" vertical="center" wrapText="1"/>
    </xf>
    <xf numFmtId="0" fontId="26" fillId="0" borderId="46" xfId="0" applyFont="1" applyFill="1" applyBorder="1" applyAlignment="1">
      <alignment horizontal="left" vertical="center"/>
    </xf>
    <xf numFmtId="0" fontId="26" fillId="0" borderId="21" xfId="0" applyFont="1" applyFill="1" applyBorder="1" applyAlignment="1">
      <alignment horizontal="left" vertical="center"/>
    </xf>
    <xf numFmtId="0" fontId="26" fillId="0" borderId="31" xfId="0" applyFont="1" applyFill="1" applyBorder="1" applyAlignment="1">
      <alignment horizontal="left" vertical="center" indent="1"/>
    </xf>
    <xf numFmtId="0" fontId="26" fillId="0" borderId="12" xfId="0" applyFont="1" applyFill="1" applyBorder="1" applyAlignment="1">
      <alignment horizontal="left" vertical="center" indent="1"/>
    </xf>
    <xf numFmtId="0" fontId="26" fillId="0" borderId="59" xfId="0" applyFont="1" applyFill="1" applyBorder="1" applyAlignment="1">
      <alignment horizontal="left" vertical="center" indent="1"/>
    </xf>
    <xf numFmtId="0" fontId="26" fillId="0" borderId="61" xfId="0" applyFont="1" applyFill="1" applyBorder="1" applyAlignment="1">
      <alignment horizontal="left" vertical="center" indent="1"/>
    </xf>
    <xf numFmtId="0" fontId="38" fillId="0" borderId="31" xfId="0" applyFont="1" applyFill="1" applyBorder="1" applyAlignment="1">
      <alignment horizontal="justify" vertical="center"/>
    </xf>
    <xf numFmtId="0" fontId="38" fillId="0" borderId="12" xfId="0" applyFont="1" applyFill="1" applyBorder="1" applyAlignment="1">
      <alignment horizontal="justify" vertical="center"/>
    </xf>
    <xf numFmtId="0" fontId="38" fillId="0" borderId="17" xfId="0" applyFont="1" applyFill="1" applyBorder="1" applyAlignment="1">
      <alignment horizontal="justify" vertical="center"/>
    </xf>
    <xf numFmtId="3" fontId="7" fillId="0" borderId="44" xfId="31" applyNumberFormat="1" applyFont="1" applyFill="1" applyBorder="1" applyAlignment="1">
      <alignment horizontal="center" vertical="center" wrapText="1"/>
    </xf>
    <xf numFmtId="3" fontId="7" fillId="0" borderId="43" xfId="31" applyNumberFormat="1" applyFont="1" applyFill="1" applyBorder="1" applyAlignment="1">
      <alignment horizontal="center" vertical="center" wrapText="1"/>
    </xf>
    <xf numFmtId="3" fontId="7" fillId="0" borderId="35" xfId="31" applyNumberFormat="1" applyFont="1" applyFill="1" applyBorder="1" applyAlignment="1">
      <alignment horizontal="center" vertical="center" wrapText="1"/>
    </xf>
    <xf numFmtId="3" fontId="7" fillId="0" borderId="39" xfId="31" applyNumberFormat="1" applyFont="1" applyFill="1" applyBorder="1" applyAlignment="1">
      <alignment horizontal="center" vertical="center" wrapText="1"/>
    </xf>
    <xf numFmtId="0" fontId="26" fillId="0" borderId="72" xfId="30" applyFont="1" applyFill="1" applyBorder="1" applyAlignment="1">
      <alignment horizontal="center" vertical="center"/>
    </xf>
    <xf numFmtId="0" fontId="26" fillId="0" borderId="63" xfId="30" applyFont="1" applyFill="1" applyBorder="1" applyAlignment="1">
      <alignment horizontal="center" vertical="center"/>
    </xf>
    <xf numFmtId="0" fontId="26" fillId="0" borderId="73" xfId="30" applyFont="1" applyFill="1" applyBorder="1" applyAlignment="1">
      <alignment horizontal="center" vertical="center"/>
    </xf>
    <xf numFmtId="0" fontId="26" fillId="0" borderId="67" xfId="30" applyFont="1" applyFill="1" applyBorder="1" applyAlignment="1">
      <alignment horizontal="center" vertical="center"/>
    </xf>
    <xf numFmtId="0" fontId="7" fillId="0" borderId="19" xfId="31" applyFont="1" applyFill="1" applyBorder="1" applyAlignment="1">
      <alignment horizontal="center" vertical="center" textRotation="2" wrapText="1"/>
    </xf>
    <xf numFmtId="0" fontId="7" fillId="0" borderId="38" xfId="31" applyFont="1" applyFill="1" applyBorder="1" applyAlignment="1">
      <alignment horizontal="center" vertical="center" textRotation="2" wrapText="1"/>
    </xf>
    <xf numFmtId="0" fontId="7" fillId="0" borderId="35" xfId="31" applyFont="1" applyFill="1" applyBorder="1" applyAlignment="1">
      <alignment horizontal="center" vertical="center" wrapText="1"/>
    </xf>
    <xf numFmtId="0" fontId="7" fillId="0" borderId="39" xfId="31" applyFont="1" applyFill="1" applyBorder="1" applyAlignment="1">
      <alignment horizontal="center" vertical="center" wrapText="1"/>
    </xf>
    <xf numFmtId="0" fontId="38" fillId="0" borderId="19" xfId="30" applyFont="1" applyFill="1" applyBorder="1" applyAlignment="1">
      <alignment horizontal="center" vertical="center"/>
    </xf>
    <xf numFmtId="0" fontId="38" fillId="0" borderId="57" xfId="30" applyFont="1" applyFill="1" applyBorder="1" applyAlignment="1">
      <alignment horizontal="center" vertical="center"/>
    </xf>
    <xf numFmtId="0" fontId="26" fillId="0" borderId="17" xfId="0" applyFont="1" applyFill="1" applyBorder="1" applyAlignment="1">
      <alignment horizontal="left" vertical="center" indent="1"/>
    </xf>
    <xf numFmtId="164" fontId="7" fillId="0" borderId="64" xfId="31" applyNumberFormat="1" applyFont="1" applyFill="1" applyBorder="1" applyAlignment="1">
      <alignment horizontal="center" vertical="center" wrapText="1"/>
    </xf>
    <xf numFmtId="164" fontId="7" fillId="0" borderId="76" xfId="31" applyNumberFormat="1" applyFont="1" applyFill="1" applyBorder="1" applyAlignment="1">
      <alignment horizontal="center" vertical="center" wrapText="1"/>
    </xf>
    <xf numFmtId="164" fontId="7" fillId="0" borderId="59" xfId="31" applyNumberFormat="1" applyFont="1" applyFill="1" applyBorder="1" applyAlignment="1">
      <alignment horizontal="center" vertical="center" textRotation="90" wrapText="1"/>
    </xf>
    <xf numFmtId="164" fontId="7" fillId="0" borderId="0" xfId="31" applyNumberFormat="1" applyFont="1" applyFill="1" applyBorder="1" applyAlignment="1">
      <alignment horizontal="center" vertical="center" textRotation="90" wrapText="1"/>
    </xf>
    <xf numFmtId="0" fontId="7" fillId="0" borderId="37" xfId="31" applyFont="1" applyFill="1" applyBorder="1" applyAlignment="1">
      <alignment horizontal="center" vertical="center" textRotation="90" wrapText="1"/>
    </xf>
    <xf numFmtId="0" fontId="7" fillId="0" borderId="41" xfId="31" applyFont="1" applyFill="1" applyBorder="1" applyAlignment="1">
      <alignment horizontal="center" vertical="center" textRotation="90" wrapText="1"/>
    </xf>
    <xf numFmtId="0" fontId="7" fillId="0" borderId="35" xfId="31" applyFont="1" applyFill="1" applyBorder="1" applyAlignment="1">
      <alignment horizontal="center" vertical="center" textRotation="90" wrapText="1"/>
    </xf>
    <xf numFmtId="0" fontId="7" fillId="0" borderId="39" xfId="31" applyFont="1" applyFill="1" applyBorder="1" applyAlignment="1">
      <alignment horizontal="center" vertical="center" textRotation="90" wrapText="1"/>
    </xf>
    <xf numFmtId="164" fontId="7" fillId="0" borderId="35" xfId="31" applyNumberFormat="1" applyFont="1" applyFill="1" applyBorder="1" applyAlignment="1">
      <alignment horizontal="center" vertical="center" wrapText="1"/>
    </xf>
    <xf numFmtId="164" fontId="7" fillId="0" borderId="39" xfId="31" applyNumberFormat="1" applyFont="1" applyFill="1" applyBorder="1" applyAlignment="1">
      <alignment horizontal="center" vertical="center" wrapText="1"/>
    </xf>
    <xf numFmtId="0" fontId="4" fillId="0" borderId="13" xfId="31" applyFont="1" applyFill="1" applyBorder="1" applyAlignment="1">
      <alignment horizontal="center" vertical="center" wrapText="1"/>
    </xf>
    <xf numFmtId="0" fontId="7" fillId="0" borderId="13" xfId="31" applyFont="1" applyFill="1" applyBorder="1" applyAlignment="1">
      <alignment horizontal="center" vertical="center" wrapText="1"/>
    </xf>
    <xf numFmtId="3" fontId="7" fillId="0" borderId="34" xfId="31" applyNumberFormat="1" applyFont="1" applyFill="1" applyBorder="1" applyAlignment="1">
      <alignment horizontal="center" vertical="center" wrapText="1"/>
    </xf>
    <xf numFmtId="3" fontId="7" fillId="0" borderId="69" xfId="31" applyNumberFormat="1" applyFont="1" applyFill="1" applyBorder="1" applyAlignment="1">
      <alignment horizontal="center" vertical="center" wrapText="1"/>
    </xf>
    <xf numFmtId="3" fontId="7" fillId="0" borderId="74" xfId="31" applyNumberFormat="1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left" vertical="center" indent="1"/>
    </xf>
    <xf numFmtId="0" fontId="0" fillId="0" borderId="17" xfId="0" applyFill="1" applyBorder="1" applyAlignment="1">
      <alignment horizontal="left" vertical="center" indent="1"/>
    </xf>
    <xf numFmtId="0" fontId="7" fillId="0" borderId="19" xfId="31" applyFont="1" applyFill="1" applyBorder="1" applyAlignment="1">
      <alignment horizontal="center" vertical="center" wrapText="1"/>
    </xf>
    <xf numFmtId="0" fontId="7" fillId="0" borderId="57" xfId="31" applyFont="1" applyFill="1" applyBorder="1" applyAlignment="1">
      <alignment horizontal="center" vertical="center" wrapText="1"/>
    </xf>
    <xf numFmtId="0" fontId="7" fillId="0" borderId="69" xfId="31" applyFont="1" applyFill="1" applyBorder="1" applyAlignment="1">
      <alignment horizontal="center" vertical="center" wrapText="1"/>
    </xf>
    <xf numFmtId="0" fontId="7" fillId="0" borderId="47" xfId="31" applyFont="1" applyFill="1" applyBorder="1" applyAlignment="1">
      <alignment horizontal="center" vertical="center" wrapText="1"/>
    </xf>
    <xf numFmtId="164" fontId="7" fillId="0" borderId="34" xfId="31" applyNumberFormat="1" applyFont="1" applyFill="1" applyBorder="1" applyAlignment="1">
      <alignment horizontal="center" vertical="center" wrapText="1"/>
    </xf>
    <xf numFmtId="164" fontId="7" fillId="0" borderId="19" xfId="31" applyNumberFormat="1" applyFont="1" applyFill="1" applyBorder="1" applyAlignment="1">
      <alignment horizontal="center" vertical="center" textRotation="90" wrapText="1"/>
    </xf>
    <xf numFmtId="164" fontId="7" fillId="0" borderId="38" xfId="31" applyNumberFormat="1" applyFont="1" applyFill="1" applyBorder="1" applyAlignment="1">
      <alignment horizontal="center" vertical="center" textRotation="90" wrapText="1"/>
    </xf>
    <xf numFmtId="0" fontId="26" fillId="0" borderId="46" xfId="30" applyFont="1" applyFill="1" applyBorder="1" applyAlignment="1">
      <alignment horizontal="center" vertical="center"/>
    </xf>
    <xf numFmtId="0" fontId="26" fillId="0" borderId="21" xfId="30" applyFont="1" applyFill="1" applyBorder="1" applyAlignment="1">
      <alignment horizontal="center" vertical="center"/>
    </xf>
    <xf numFmtId="0" fontId="26" fillId="0" borderId="54" xfId="30" applyFont="1" applyFill="1" applyBorder="1" applyAlignment="1">
      <alignment horizontal="center" vertical="center"/>
    </xf>
    <xf numFmtId="0" fontId="26" fillId="0" borderId="18" xfId="30" applyFont="1" applyFill="1" applyBorder="1" applyAlignment="1">
      <alignment horizontal="center" vertical="center"/>
    </xf>
    <xf numFmtId="0" fontId="4" fillId="0" borderId="19" xfId="30" applyFont="1" applyFill="1" applyBorder="1" applyAlignment="1">
      <alignment horizontal="center" vertical="center"/>
    </xf>
    <xf numFmtId="0" fontId="4" fillId="0" borderId="57" xfId="30" applyFont="1" applyFill="1" applyBorder="1" applyAlignment="1">
      <alignment horizontal="center" vertical="center"/>
    </xf>
    <xf numFmtId="0" fontId="26" fillId="0" borderId="31" xfId="31" applyFont="1" applyFill="1" applyBorder="1" applyAlignment="1">
      <alignment horizontal="left" vertical="center" indent="1"/>
    </xf>
    <xf numFmtId="0" fontId="26" fillId="0" borderId="12" xfId="31" applyFont="1" applyFill="1" applyBorder="1" applyAlignment="1">
      <alignment horizontal="left" vertical="center" indent="1"/>
    </xf>
    <xf numFmtId="0" fontId="26" fillId="0" borderId="17" xfId="31" applyFont="1" applyFill="1" applyBorder="1" applyAlignment="1">
      <alignment horizontal="left" vertical="center" indent="1"/>
    </xf>
    <xf numFmtId="0" fontId="36" fillId="0" borderId="31" xfId="0" applyFont="1" applyFill="1" applyBorder="1" applyAlignment="1">
      <alignment horizontal="left" vertical="center" wrapText="1" indent="1"/>
    </xf>
    <xf numFmtId="0" fontId="36" fillId="0" borderId="12" xfId="0" applyFont="1" applyFill="1" applyBorder="1" applyAlignment="1">
      <alignment horizontal="left" vertical="center" wrapText="1" indent="1"/>
    </xf>
    <xf numFmtId="0" fontId="36" fillId="0" borderId="66" xfId="0" applyFont="1" applyFill="1" applyBorder="1" applyAlignment="1">
      <alignment horizontal="left" vertical="center" wrapText="1" indent="1"/>
    </xf>
    <xf numFmtId="3" fontId="7" fillId="0" borderId="19" xfId="31" applyNumberFormat="1" applyFont="1" applyFill="1" applyBorder="1" applyAlignment="1">
      <alignment horizontal="center" vertical="center" wrapText="1"/>
    </xf>
    <xf numFmtId="3" fontId="7" fillId="0" borderId="57" xfId="31" applyNumberFormat="1" applyFont="1" applyFill="1" applyBorder="1" applyAlignment="1">
      <alignment horizontal="center" vertical="center" wrapText="1"/>
    </xf>
    <xf numFmtId="0" fontId="26" fillId="0" borderId="31" xfId="30" applyFont="1" applyFill="1" applyBorder="1" applyAlignment="1">
      <alignment horizontal="center" vertical="center"/>
    </xf>
    <xf numFmtId="0" fontId="26" fillId="0" borderId="12" xfId="30" applyFont="1" applyFill="1" applyBorder="1" applyAlignment="1">
      <alignment horizontal="center" vertical="center"/>
    </xf>
    <xf numFmtId="0" fontId="4" fillId="0" borderId="35" xfId="31" applyFont="1" applyFill="1" applyBorder="1" applyAlignment="1">
      <alignment horizontal="center" vertical="center" wrapText="1"/>
    </xf>
    <xf numFmtId="0" fontId="7" fillId="0" borderId="34" xfId="31" applyFont="1" applyFill="1" applyBorder="1" applyAlignment="1">
      <alignment horizontal="center" vertical="center" wrapText="1"/>
    </xf>
    <xf numFmtId="0" fontId="7" fillId="0" borderId="19" xfId="31" applyFont="1" applyFill="1" applyBorder="1" applyAlignment="1">
      <alignment horizontal="center" vertical="center" textRotation="90" wrapText="1"/>
    </xf>
    <xf numFmtId="0" fontId="7" fillId="0" borderId="57" xfId="31" applyFont="1" applyFill="1" applyBorder="1" applyAlignment="1">
      <alignment horizontal="center" vertical="center" textRotation="90" wrapText="1"/>
    </xf>
    <xf numFmtId="164" fontId="7" fillId="0" borderId="19" xfId="31" applyNumberFormat="1" applyFont="1" applyFill="1" applyBorder="1" applyAlignment="1">
      <alignment horizontal="center" vertical="center" wrapText="1"/>
    </xf>
    <xf numFmtId="164" fontId="7" fillId="0" borderId="57" xfId="31" applyNumberFormat="1" applyFont="1" applyFill="1" applyBorder="1" applyAlignment="1">
      <alignment horizontal="center" vertical="center" wrapText="1"/>
    </xf>
    <xf numFmtId="164" fontId="7" fillId="0" borderId="57" xfId="31" applyNumberFormat="1" applyFont="1" applyFill="1" applyBorder="1" applyAlignment="1">
      <alignment horizontal="center" vertical="center" textRotation="90" wrapText="1"/>
    </xf>
  </cellXfs>
  <cellStyles count="5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/>
    <cellStyle name="normální 4" xfId="29"/>
    <cellStyle name="normální_investice 2005- doprava-upravený2" xfId="30"/>
    <cellStyle name="normální_Investice 2005-školství - úprava (probráno se SEK)" xfId="31"/>
    <cellStyle name="normální_kultura2-upravené priority-3" xfId="32"/>
    <cellStyle name="normální_Požadavky na investice 2005 a plnění 2004-úprava" xfId="33"/>
    <cellStyle name="normální_Sešit1" xfId="34"/>
    <cellStyle name="normální_Sociální - investice a opravy 2009 - sumarizace vč. prior - 10-12-2008" xfId="35"/>
    <cellStyle name="normální_Studie IZ - silnice 2003" xfId="36"/>
    <cellStyle name="normální_Studie IZ - silnice 2003 3" xfId="51"/>
    <cellStyle name="Poznámka" xfId="37" builtinId="10" customBuiltin="1"/>
    <cellStyle name="Propojená buňka" xfId="38" builtinId="24" customBuiltin="1"/>
    <cellStyle name="Správně" xfId="39" builtinId="26" customBuiltin="1"/>
    <cellStyle name="Text upozornění" xfId="40" builtinId="11" customBuiltin="1"/>
    <cellStyle name="Vstup" xfId="41" builtinId="20" customBuiltin="1"/>
    <cellStyle name="Výpočet" xfId="42" builtinId="22" customBuiltin="1"/>
    <cellStyle name="Výstup" xfId="43" builtinId="21" customBuiltin="1"/>
    <cellStyle name="Vysvětlující text" xfId="44" builtinId="53" customBuiltin="1"/>
    <cellStyle name="Zvýraznění 1" xfId="45" builtinId="29" customBuiltin="1"/>
    <cellStyle name="Zvýraznění 2" xfId="46" builtinId="33" customBuiltin="1"/>
    <cellStyle name="Zvýraznění 3" xfId="47" builtinId="37" customBuiltin="1"/>
    <cellStyle name="Zvýraznění 4" xfId="48" builtinId="41" customBuiltin="1"/>
    <cellStyle name="Zvýraznění 5" xfId="49" builtinId="45" customBuiltin="1"/>
    <cellStyle name="Zvýraznění 6" xfId="50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K66"/>
  <sheetViews>
    <sheetView showGridLines="0" topLeftCell="A13" zoomScale="75" zoomScaleNormal="75" zoomScaleSheetLayoutView="75" workbookViewId="0">
      <selection activeCell="G31" sqref="G31"/>
    </sheetView>
  </sheetViews>
  <sheetFormatPr defaultColWidth="9.140625" defaultRowHeight="12.75" x14ac:dyDescent="0.2"/>
  <cols>
    <col min="1" max="1" width="7" style="13" customWidth="1"/>
    <col min="2" max="2" width="43.28515625" style="13" customWidth="1"/>
    <col min="3" max="3" width="44.5703125" style="13" customWidth="1"/>
    <col min="4" max="4" width="21.28515625" style="13" customWidth="1"/>
    <col min="5" max="5" width="20.140625" style="13" customWidth="1"/>
    <col min="6" max="6" width="20.5703125" style="13" customWidth="1"/>
    <col min="7" max="7" width="23" style="13" customWidth="1"/>
    <col min="8" max="8" width="21.85546875" style="13" customWidth="1"/>
    <col min="9" max="16384" width="9.140625" style="13"/>
  </cols>
  <sheetData>
    <row r="1" spans="1:8" s="80" customFormat="1" ht="25.5" customHeight="1" x14ac:dyDescent="0.3">
      <c r="A1" s="80" t="s">
        <v>67</v>
      </c>
      <c r="E1" s="140"/>
    </row>
    <row r="2" spans="1:8" ht="24" customHeight="1" x14ac:dyDescent="0.3">
      <c r="A2" s="80" t="s">
        <v>68</v>
      </c>
      <c r="E2" s="33"/>
    </row>
    <row r="3" spans="1:8" ht="18.75" customHeight="1" thickBot="1" x14ac:dyDescent="0.3">
      <c r="A3" s="321"/>
      <c r="B3" s="321"/>
      <c r="C3" s="321"/>
      <c r="H3" s="81" t="s">
        <v>9</v>
      </c>
    </row>
    <row r="4" spans="1:8" ht="65.25" customHeight="1" thickBot="1" x14ac:dyDescent="0.25">
      <c r="A4" s="322" t="s">
        <v>46</v>
      </c>
      <c r="B4" s="322"/>
      <c r="C4" s="29" t="s">
        <v>31</v>
      </c>
      <c r="D4" s="67" t="s">
        <v>95</v>
      </c>
      <c r="E4" s="75" t="s">
        <v>28</v>
      </c>
      <c r="F4" s="67" t="s">
        <v>29</v>
      </c>
      <c r="G4" s="67" t="s">
        <v>37</v>
      </c>
      <c r="H4" s="66" t="s">
        <v>52</v>
      </c>
    </row>
    <row r="5" spans="1:8" ht="20.100000000000001" customHeight="1" x14ac:dyDescent="0.2">
      <c r="A5" s="323"/>
      <c r="B5" s="20" t="s">
        <v>26</v>
      </c>
      <c r="C5" s="54" t="s">
        <v>20</v>
      </c>
      <c r="D5" s="25" t="e">
        <f>#REF!</f>
        <v>#REF!</v>
      </c>
      <c r="E5" s="25"/>
      <c r="F5" s="25"/>
      <c r="G5" s="25">
        <v>2605</v>
      </c>
      <c r="H5" s="42" t="e">
        <f t="shared" ref="H5:H22" si="0">SUM(D5:G5)</f>
        <v>#REF!</v>
      </c>
    </row>
    <row r="6" spans="1:8" ht="20.100000000000001" customHeight="1" x14ac:dyDescent="0.2">
      <c r="A6" s="324"/>
      <c r="B6" s="20" t="s">
        <v>26</v>
      </c>
      <c r="C6" s="55" t="s">
        <v>10</v>
      </c>
      <c r="D6" s="26">
        <f>'Š-INV'!N20</f>
        <v>383</v>
      </c>
      <c r="E6" s="26">
        <f>'Š-INV'!Q19</f>
        <v>0</v>
      </c>
      <c r="F6" s="26">
        <f>'Š-INV'!Q10</f>
        <v>0</v>
      </c>
      <c r="G6" s="26">
        <v>33011</v>
      </c>
      <c r="H6" s="42">
        <f t="shared" si="0"/>
        <v>33394</v>
      </c>
    </row>
    <row r="7" spans="1:8" ht="20.100000000000001" customHeight="1" thickBot="1" x14ac:dyDescent="0.25">
      <c r="A7" s="325"/>
      <c r="B7" s="21" t="s">
        <v>26</v>
      </c>
      <c r="C7" s="56" t="s">
        <v>47</v>
      </c>
      <c r="D7" s="27" t="e">
        <f>#REF!</f>
        <v>#REF!</v>
      </c>
      <c r="E7" s="32"/>
      <c r="F7" s="32"/>
      <c r="G7" s="32">
        <v>22384</v>
      </c>
      <c r="H7" s="41" t="e">
        <f t="shared" si="0"/>
        <v>#REF!</v>
      </c>
    </row>
    <row r="8" spans="1:8" ht="20.100000000000001" customHeight="1" thickBot="1" x14ac:dyDescent="0.25">
      <c r="A8" s="318" t="s">
        <v>32</v>
      </c>
      <c r="B8" s="319"/>
      <c r="C8" s="319"/>
      <c r="D8" s="158" t="e">
        <f>SUM(D5:D7)</f>
        <v>#REF!</v>
      </c>
      <c r="E8" s="158">
        <f>SUM(E5:E7)</f>
        <v>0</v>
      </c>
      <c r="F8" s="158">
        <f>SUM(F5:F7)</f>
        <v>0</v>
      </c>
      <c r="G8" s="158">
        <f>SUM(G5:G7)</f>
        <v>58000</v>
      </c>
      <c r="H8" s="158" t="e">
        <f t="shared" si="0"/>
        <v>#REF!</v>
      </c>
    </row>
    <row r="9" spans="1:8" ht="20.100000000000001" customHeight="1" x14ac:dyDescent="0.2">
      <c r="A9" s="16"/>
      <c r="B9" s="22" t="s">
        <v>39</v>
      </c>
      <c r="C9" s="57" t="s">
        <v>20</v>
      </c>
      <c r="D9" s="28">
        <v>0</v>
      </c>
      <c r="E9" s="25" t="e">
        <f>#REF!</f>
        <v>#REF!</v>
      </c>
      <c r="F9" s="25"/>
      <c r="G9" s="25">
        <v>1750</v>
      </c>
      <c r="H9" s="42" t="e">
        <f t="shared" si="0"/>
        <v>#REF!</v>
      </c>
    </row>
    <row r="10" spans="1:8" ht="20.100000000000001" customHeight="1" x14ac:dyDescent="0.2">
      <c r="A10" s="14"/>
      <c r="B10" s="23" t="s">
        <v>39</v>
      </c>
      <c r="C10" s="58" t="s">
        <v>23</v>
      </c>
      <c r="D10" s="26" t="e">
        <f>#REF!</f>
        <v>#REF!</v>
      </c>
      <c r="E10" s="26" t="e">
        <f>#REF!</f>
        <v>#REF!</v>
      </c>
      <c r="F10" s="26" t="e">
        <f>#REF!</f>
        <v>#REF!</v>
      </c>
      <c r="G10" s="26">
        <v>43377</v>
      </c>
      <c r="H10" s="42" t="e">
        <f t="shared" si="0"/>
        <v>#REF!</v>
      </c>
    </row>
    <row r="11" spans="1:8" ht="20.100000000000001" customHeight="1" x14ac:dyDescent="0.2">
      <c r="A11" s="165"/>
      <c r="B11" s="23" t="s">
        <v>39</v>
      </c>
      <c r="C11" s="58" t="s">
        <v>25</v>
      </c>
      <c r="D11" s="26" t="e">
        <f>#REF!</f>
        <v>#REF!</v>
      </c>
      <c r="E11" s="32"/>
      <c r="F11" s="32"/>
      <c r="G11" s="32">
        <v>17353</v>
      </c>
      <c r="H11" s="166" t="e">
        <f t="shared" ref="H11" si="1">SUM(D11:G11)</f>
        <v>#REF!</v>
      </c>
    </row>
    <row r="12" spans="1:8" ht="20.100000000000001" customHeight="1" thickBot="1" x14ac:dyDescent="0.25">
      <c r="A12" s="17"/>
      <c r="B12" s="162" t="s">
        <v>39</v>
      </c>
      <c r="C12" s="163" t="s">
        <v>47</v>
      </c>
      <c r="D12" s="164">
        <f>'Sociální-opravy'!N16</f>
        <v>0</v>
      </c>
      <c r="E12" s="32"/>
      <c r="F12" s="32"/>
      <c r="G12" s="32">
        <v>7520</v>
      </c>
      <c r="H12" s="41">
        <f t="shared" si="0"/>
        <v>7520</v>
      </c>
    </row>
    <row r="13" spans="1:8" ht="20.100000000000001" customHeight="1" thickBot="1" x14ac:dyDescent="0.25">
      <c r="A13" s="318" t="s">
        <v>33</v>
      </c>
      <c r="B13" s="319"/>
      <c r="C13" s="319"/>
      <c r="D13" s="159" t="e">
        <f>SUM(D9:D12)</f>
        <v>#REF!</v>
      </c>
      <c r="E13" s="159" t="e">
        <f>SUM(E9:E12)</f>
        <v>#REF!</v>
      </c>
      <c r="F13" s="159" t="e">
        <f>SUM(F9:F12)</f>
        <v>#REF!</v>
      </c>
      <c r="G13" s="159">
        <f>SUM(G9:G12)</f>
        <v>70000</v>
      </c>
      <c r="H13" s="158" t="e">
        <f t="shared" si="0"/>
        <v>#REF!</v>
      </c>
    </row>
    <row r="14" spans="1:8" ht="20.100000000000001" customHeight="1" x14ac:dyDescent="0.2">
      <c r="A14" s="15"/>
      <c r="B14" s="22" t="s">
        <v>42</v>
      </c>
      <c r="C14" s="59" t="s">
        <v>20</v>
      </c>
      <c r="D14" s="28">
        <f>'Kultura-PD'!N15</f>
        <v>0</v>
      </c>
      <c r="E14" s="25"/>
      <c r="F14" s="25"/>
      <c r="G14" s="25">
        <v>1600</v>
      </c>
      <c r="H14" s="42">
        <f t="shared" si="0"/>
        <v>1600</v>
      </c>
    </row>
    <row r="15" spans="1:8" ht="20.100000000000001" customHeight="1" x14ac:dyDescent="0.2">
      <c r="A15" s="14"/>
      <c r="B15" s="23" t="s">
        <v>42</v>
      </c>
      <c r="C15" s="58" t="s">
        <v>23</v>
      </c>
      <c r="D15" s="26" t="e">
        <f>#REF!</f>
        <v>#REF!</v>
      </c>
      <c r="E15" s="26">
        <v>0</v>
      </c>
      <c r="F15" s="26">
        <f>Souhrn!F16</f>
        <v>0</v>
      </c>
      <c r="G15" s="26">
        <v>18635</v>
      </c>
      <c r="H15" s="42" t="e">
        <f t="shared" si="0"/>
        <v>#REF!</v>
      </c>
    </row>
    <row r="16" spans="1:8" ht="20.100000000000001" customHeight="1" thickBot="1" x14ac:dyDescent="0.25">
      <c r="A16" s="14"/>
      <c r="B16" s="24" t="s">
        <v>42</v>
      </c>
      <c r="C16" s="30" t="s">
        <v>25</v>
      </c>
      <c r="D16" s="27" t="e">
        <f>#REF!</f>
        <v>#REF!</v>
      </c>
      <c r="E16" s="32"/>
      <c r="F16" s="32"/>
      <c r="G16" s="32">
        <v>2765</v>
      </c>
      <c r="H16" s="41" t="e">
        <f t="shared" si="0"/>
        <v>#REF!</v>
      </c>
    </row>
    <row r="17" spans="1:11" ht="20.100000000000001" customHeight="1" thickBot="1" x14ac:dyDescent="0.25">
      <c r="A17" s="318" t="s">
        <v>34</v>
      </c>
      <c r="B17" s="319"/>
      <c r="C17" s="320"/>
      <c r="D17" s="158" t="e">
        <f>SUM(D14:D16)</f>
        <v>#REF!</v>
      </c>
      <c r="E17" s="158">
        <f>SUM(E14:E16)</f>
        <v>0</v>
      </c>
      <c r="F17" s="158">
        <f>SUM(F14:F16)</f>
        <v>0</v>
      </c>
      <c r="G17" s="158">
        <f>SUM(G14:G16)</f>
        <v>23000</v>
      </c>
      <c r="H17" s="158" t="e">
        <f t="shared" si="0"/>
        <v>#REF!</v>
      </c>
    </row>
    <row r="18" spans="1:11" ht="20.100000000000001" customHeight="1" x14ac:dyDescent="0.2">
      <c r="A18" s="16"/>
      <c r="B18" s="22" t="s">
        <v>43</v>
      </c>
      <c r="C18" s="57" t="s">
        <v>20</v>
      </c>
      <c r="D18" s="28">
        <v>0</v>
      </c>
      <c r="E18" s="25">
        <v>0</v>
      </c>
      <c r="F18" s="25"/>
      <c r="G18" s="25">
        <v>500</v>
      </c>
      <c r="H18" s="42">
        <f t="shared" si="0"/>
        <v>500</v>
      </c>
    </row>
    <row r="19" spans="1:11" ht="20.100000000000001" customHeight="1" x14ac:dyDescent="0.2">
      <c r="A19" s="14"/>
      <c r="B19" s="23" t="s">
        <v>43</v>
      </c>
      <c r="C19" s="58" t="s">
        <v>53</v>
      </c>
      <c r="D19" s="26" t="e">
        <f>#REF!</f>
        <v>#REF!</v>
      </c>
      <c r="E19" s="26" t="e">
        <f>#REF!</f>
        <v>#REF!</v>
      </c>
      <c r="F19" s="26"/>
      <c r="G19" s="26">
        <v>29500</v>
      </c>
      <c r="H19" s="42" t="e">
        <f t="shared" si="0"/>
        <v>#REF!</v>
      </c>
    </row>
    <row r="20" spans="1:11" ht="20.100000000000001" customHeight="1" thickBot="1" x14ac:dyDescent="0.25">
      <c r="A20" s="17"/>
      <c r="B20" s="24" t="s">
        <v>43</v>
      </c>
      <c r="C20" s="60" t="s">
        <v>54</v>
      </c>
      <c r="D20" s="32"/>
      <c r="E20" s="32"/>
      <c r="F20" s="32"/>
      <c r="G20" s="32">
        <v>70000</v>
      </c>
      <c r="H20" s="41">
        <f t="shared" si="0"/>
        <v>70000</v>
      </c>
    </row>
    <row r="21" spans="1:11" ht="20.100000000000001" customHeight="1" thickBot="1" x14ac:dyDescent="0.25">
      <c r="A21" s="318" t="s">
        <v>36</v>
      </c>
      <c r="B21" s="319"/>
      <c r="C21" s="320"/>
      <c r="D21" s="158" t="e">
        <f>SUM(D18:D20)</f>
        <v>#REF!</v>
      </c>
      <c r="E21" s="158" t="e">
        <f>SUM(E18:E20)</f>
        <v>#REF!</v>
      </c>
      <c r="F21" s="158">
        <f>SUM(F18:F20)</f>
        <v>0</v>
      </c>
      <c r="G21" s="158">
        <f>SUM(G18:G20)</f>
        <v>100000</v>
      </c>
      <c r="H21" s="158" t="e">
        <f t="shared" si="0"/>
        <v>#REF!</v>
      </c>
    </row>
    <row r="22" spans="1:11" ht="20.100000000000001" customHeight="1" x14ac:dyDescent="0.2">
      <c r="A22" s="16"/>
      <c r="B22" s="22" t="s">
        <v>21</v>
      </c>
      <c r="C22" s="59" t="s">
        <v>20</v>
      </c>
      <c r="D22" s="25">
        <v>0</v>
      </c>
      <c r="E22" s="25"/>
      <c r="F22" s="25"/>
      <c r="G22" s="25">
        <v>350</v>
      </c>
      <c r="H22" s="42">
        <f t="shared" si="0"/>
        <v>350</v>
      </c>
    </row>
    <row r="23" spans="1:11" ht="20.100000000000001" customHeight="1" x14ac:dyDescent="0.2">
      <c r="A23" s="14"/>
      <c r="B23" s="23" t="s">
        <v>21</v>
      </c>
      <c r="C23" s="58" t="s">
        <v>23</v>
      </c>
      <c r="D23" s="26" t="e">
        <f>#REF!</f>
        <v>#REF!</v>
      </c>
      <c r="E23" s="26"/>
      <c r="F23" s="26"/>
      <c r="G23" s="26">
        <v>18024</v>
      </c>
      <c r="H23" s="42" t="e">
        <f>SUM(D23:G23)</f>
        <v>#REF!</v>
      </c>
    </row>
    <row r="24" spans="1:11" ht="20.100000000000001" customHeight="1" x14ac:dyDescent="0.2">
      <c r="A24" s="14"/>
      <c r="B24" s="23" t="s">
        <v>21</v>
      </c>
      <c r="C24" s="58" t="s">
        <v>25</v>
      </c>
      <c r="D24" s="26" t="e">
        <f>#REF!</f>
        <v>#REF!</v>
      </c>
      <c r="E24" s="26"/>
      <c r="F24" s="26"/>
      <c r="G24" s="26">
        <v>4600</v>
      </c>
      <c r="H24" s="42" t="e">
        <f t="shared" ref="H24:H29" si="2">SUM(D24:G24)</f>
        <v>#REF!</v>
      </c>
    </row>
    <row r="25" spans="1:11" ht="20.100000000000001" customHeight="1" thickBot="1" x14ac:dyDescent="0.25">
      <c r="A25" s="17"/>
      <c r="B25" s="21" t="s">
        <v>38</v>
      </c>
      <c r="C25" s="56" t="s">
        <v>55</v>
      </c>
      <c r="D25" s="27" t="e">
        <f>#REF!</f>
        <v>#REF!</v>
      </c>
      <c r="E25" s="32"/>
      <c r="F25" s="32"/>
      <c r="G25" s="32" t="e">
        <f>#REF!</f>
        <v>#REF!</v>
      </c>
      <c r="H25" s="41" t="e">
        <f t="shared" si="2"/>
        <v>#REF!</v>
      </c>
    </row>
    <row r="26" spans="1:11" ht="20.100000000000001" customHeight="1" thickBot="1" x14ac:dyDescent="0.25">
      <c r="A26" s="318" t="s">
        <v>35</v>
      </c>
      <c r="B26" s="319"/>
      <c r="C26" s="319"/>
      <c r="D26" s="158" t="e">
        <f>SUM(D22:D25)</f>
        <v>#REF!</v>
      </c>
      <c r="E26" s="158">
        <f>SUM(E22:E25)</f>
        <v>0</v>
      </c>
      <c r="F26" s="158">
        <f>SUM(F22:F25)</f>
        <v>0</v>
      </c>
      <c r="G26" s="158" t="e">
        <f>SUM(G22:G25)</f>
        <v>#REF!</v>
      </c>
      <c r="H26" s="158" t="e">
        <f t="shared" si="2"/>
        <v>#REF!</v>
      </c>
    </row>
    <row r="27" spans="1:11" ht="20.100000000000001" customHeight="1" thickBot="1" x14ac:dyDescent="0.25">
      <c r="A27" s="82" t="s">
        <v>56</v>
      </c>
      <c r="B27" s="84"/>
      <c r="C27" s="85"/>
      <c r="D27" s="83">
        <v>0</v>
      </c>
      <c r="E27" s="83"/>
      <c r="F27" s="83"/>
      <c r="G27" s="83">
        <v>4400</v>
      </c>
      <c r="H27" s="83">
        <f t="shared" si="2"/>
        <v>4400</v>
      </c>
    </row>
    <row r="28" spans="1:11" ht="20.100000000000001" customHeight="1" thickBot="1" x14ac:dyDescent="0.25">
      <c r="A28" s="82" t="s">
        <v>41</v>
      </c>
      <c r="B28" s="84"/>
      <c r="C28" s="85"/>
      <c r="D28" s="83">
        <v>0</v>
      </c>
      <c r="E28" s="83"/>
      <c r="F28" s="83"/>
      <c r="G28" s="83">
        <v>2400</v>
      </c>
      <c r="H28" s="83">
        <f t="shared" si="2"/>
        <v>2400</v>
      </c>
    </row>
    <row r="29" spans="1:11" ht="20.100000000000001" customHeight="1" thickBot="1" x14ac:dyDescent="0.25">
      <c r="A29" s="82" t="s">
        <v>40</v>
      </c>
      <c r="B29" s="84"/>
      <c r="C29" s="85"/>
      <c r="D29" s="83">
        <v>0</v>
      </c>
      <c r="E29" s="83"/>
      <c r="F29" s="83"/>
      <c r="G29" s="83">
        <v>2200</v>
      </c>
      <c r="H29" s="83">
        <f t="shared" si="2"/>
        <v>2200</v>
      </c>
    </row>
    <row r="30" spans="1:11" ht="30.75" customHeight="1" thickBot="1" x14ac:dyDescent="0.25">
      <c r="A30" s="326" t="s">
        <v>48</v>
      </c>
      <c r="B30" s="327"/>
      <c r="C30" s="182"/>
      <c r="D30" s="83" t="e">
        <f>D8+D13+D17+D21+D26+D27+D28+D29</f>
        <v>#REF!</v>
      </c>
      <c r="E30" s="83" t="e">
        <f>E8+E13+E17+E21+E26+E27+E28+E29</f>
        <v>#REF!</v>
      </c>
      <c r="F30" s="83" t="e">
        <f>F8+F13+F17+F21+F26+F27+F28+F29</f>
        <v>#REF!</v>
      </c>
      <c r="G30" s="83" t="e">
        <f>G8+G13+G17+G21+G26+G27+G28+G29</f>
        <v>#REF!</v>
      </c>
      <c r="H30" s="83" t="e">
        <f>H8+H13+H17+H21+H26+H27+H28+H29</f>
        <v>#REF!</v>
      </c>
      <c r="K30" s="33"/>
    </row>
    <row r="31" spans="1:11" ht="13.5" thickBot="1" x14ac:dyDescent="0.25"/>
    <row r="32" spans="1:11" ht="56.25" customHeight="1" thickBot="1" x14ac:dyDescent="0.35">
      <c r="A32" s="211" t="s">
        <v>94</v>
      </c>
      <c r="B32" s="84"/>
      <c r="C32" s="212"/>
      <c r="D32" s="67" t="s">
        <v>95</v>
      </c>
      <c r="E32" s="75" t="s">
        <v>28</v>
      </c>
      <c r="F32" s="67" t="s">
        <v>29</v>
      </c>
      <c r="G32" s="67" t="s">
        <v>37</v>
      </c>
      <c r="H32" s="66" t="s">
        <v>52</v>
      </c>
    </row>
    <row r="33" spans="1:9" s="186" customFormat="1" ht="18" x14ac:dyDescent="0.25">
      <c r="A33" s="194" t="s">
        <v>96</v>
      </c>
      <c r="B33" s="195"/>
      <c r="C33" s="196"/>
      <c r="D33" s="197"/>
      <c r="E33" s="197">
        <v>58000</v>
      </c>
      <c r="F33" s="197"/>
      <c r="G33" s="197">
        <v>-58000</v>
      </c>
      <c r="H33" s="197">
        <f>SUM(D33:G33)</f>
        <v>0</v>
      </c>
    </row>
    <row r="34" spans="1:9" s="186" customFormat="1" ht="18" x14ac:dyDescent="0.25">
      <c r="A34" s="198" t="s">
        <v>97</v>
      </c>
      <c r="B34" s="199"/>
      <c r="C34" s="190"/>
      <c r="D34" s="192"/>
      <c r="E34" s="192">
        <v>70000</v>
      </c>
      <c r="F34" s="192"/>
      <c r="G34" s="192">
        <v>-70000</v>
      </c>
      <c r="H34" s="192">
        <f t="shared" ref="H34:H40" si="3">SUM(D34:G34)</f>
        <v>0</v>
      </c>
    </row>
    <row r="35" spans="1:9" s="186" customFormat="1" ht="18" x14ac:dyDescent="0.25">
      <c r="A35" s="198" t="s">
        <v>98</v>
      </c>
      <c r="B35" s="199"/>
      <c r="C35" s="190"/>
      <c r="D35" s="192"/>
      <c r="E35" s="192">
        <v>23000</v>
      </c>
      <c r="F35" s="192"/>
      <c r="G35" s="192">
        <v>-23000</v>
      </c>
      <c r="H35" s="192">
        <f t="shared" si="3"/>
        <v>0</v>
      </c>
    </row>
    <row r="36" spans="1:9" s="186" customFormat="1" ht="18" x14ac:dyDescent="0.25">
      <c r="A36" s="198" t="s">
        <v>99</v>
      </c>
      <c r="B36" s="199"/>
      <c r="C36" s="190"/>
      <c r="D36" s="192"/>
      <c r="E36" s="192">
        <f>500+9200+14500</f>
        <v>24200</v>
      </c>
      <c r="F36" s="192">
        <f>50667+12500</f>
        <v>63167</v>
      </c>
      <c r="G36" s="192">
        <f>-14500-9200-63167-500</f>
        <v>-87367</v>
      </c>
      <c r="H36" s="192">
        <f t="shared" si="3"/>
        <v>0</v>
      </c>
    </row>
    <row r="37" spans="1:9" s="185" customFormat="1" ht="18" x14ac:dyDescent="0.25">
      <c r="A37" s="198" t="s">
        <v>100</v>
      </c>
      <c r="B37" s="199"/>
      <c r="C37" s="190"/>
      <c r="D37" s="192"/>
      <c r="E37" s="192">
        <v>22974</v>
      </c>
      <c r="F37" s="192"/>
      <c r="G37" s="192">
        <v>-22974</v>
      </c>
      <c r="H37" s="192">
        <f t="shared" si="3"/>
        <v>0</v>
      </c>
    </row>
    <row r="38" spans="1:9" ht="18" x14ac:dyDescent="0.25">
      <c r="A38" s="198" t="s">
        <v>56</v>
      </c>
      <c r="B38" s="199"/>
      <c r="C38" s="190"/>
      <c r="D38" s="192"/>
      <c r="E38" s="192">
        <v>4400</v>
      </c>
      <c r="F38" s="192"/>
      <c r="G38" s="192">
        <v>-4400</v>
      </c>
      <c r="H38" s="192">
        <f t="shared" si="3"/>
        <v>0</v>
      </c>
    </row>
    <row r="39" spans="1:9" ht="18" x14ac:dyDescent="0.25">
      <c r="A39" s="198" t="s">
        <v>41</v>
      </c>
      <c r="B39" s="199"/>
      <c r="C39" s="190"/>
      <c r="D39" s="192"/>
      <c r="E39" s="192">
        <v>2400</v>
      </c>
      <c r="F39" s="192"/>
      <c r="G39" s="192">
        <v>-2400</v>
      </c>
      <c r="H39" s="192">
        <f t="shared" si="3"/>
        <v>0</v>
      </c>
    </row>
    <row r="40" spans="1:9" ht="18" x14ac:dyDescent="0.25">
      <c r="A40" s="200" t="s">
        <v>40</v>
      </c>
      <c r="B40" s="188"/>
      <c r="C40" s="191"/>
      <c r="D40" s="193"/>
      <c r="E40" s="193">
        <v>2200</v>
      </c>
      <c r="F40" s="193"/>
      <c r="G40" s="193">
        <v>-2200</v>
      </c>
      <c r="H40" s="193">
        <f t="shared" si="3"/>
        <v>0</v>
      </c>
    </row>
    <row r="41" spans="1:9" s="189" customFormat="1" ht="18.75" thickBot="1" x14ac:dyDescent="0.3">
      <c r="A41" s="201" t="s">
        <v>48</v>
      </c>
      <c r="B41" s="202"/>
      <c r="C41" s="203"/>
      <c r="D41" s="204">
        <f>SUM(D33:D40)</f>
        <v>0</v>
      </c>
      <c r="E41" s="204">
        <f t="shared" ref="E41:H41" si="4">SUM(E33:E40)</f>
        <v>207174</v>
      </c>
      <c r="F41" s="204">
        <f t="shared" si="4"/>
        <v>63167</v>
      </c>
      <c r="G41" s="204">
        <f t="shared" si="4"/>
        <v>-270341</v>
      </c>
      <c r="H41" s="204">
        <f t="shared" si="4"/>
        <v>0</v>
      </c>
    </row>
    <row r="42" spans="1:9" ht="18.75" thickBot="1" x14ac:dyDescent="0.3">
      <c r="A42" s="186"/>
      <c r="B42" s="186"/>
      <c r="C42" s="186"/>
      <c r="D42" s="187"/>
      <c r="E42" s="187"/>
      <c r="F42" s="187"/>
      <c r="G42" s="187"/>
      <c r="H42" s="187"/>
    </row>
    <row r="43" spans="1:9" s="189" customFormat="1" ht="24" thickBot="1" x14ac:dyDescent="0.4">
      <c r="A43" s="206" t="s">
        <v>101</v>
      </c>
      <c r="B43" s="207"/>
      <c r="C43" s="207"/>
      <c r="D43" s="208" t="e">
        <f>D30+D41</f>
        <v>#REF!</v>
      </c>
      <c r="E43" s="209" t="e">
        <f t="shared" ref="E43:H43" si="5">E30+E41</f>
        <v>#REF!</v>
      </c>
      <c r="F43" s="210" t="e">
        <f t="shared" si="5"/>
        <v>#REF!</v>
      </c>
      <c r="G43" s="208" t="e">
        <f t="shared" si="5"/>
        <v>#REF!</v>
      </c>
      <c r="H43" s="209" t="e">
        <f t="shared" si="5"/>
        <v>#REF!</v>
      </c>
      <c r="I43" s="205"/>
    </row>
    <row r="44" spans="1:9" x14ac:dyDescent="0.2">
      <c r="D44" s="33"/>
      <c r="E44" s="33"/>
      <c r="F44" s="33"/>
      <c r="G44" s="33"/>
    </row>
    <row r="45" spans="1:9" x14ac:dyDescent="0.2">
      <c r="D45" s="33"/>
      <c r="E45" s="33"/>
      <c r="F45" s="33"/>
      <c r="G45" s="33"/>
    </row>
    <row r="46" spans="1:9" x14ac:dyDescent="0.2">
      <c r="D46" s="33"/>
      <c r="E46" s="33"/>
      <c r="F46" s="33"/>
      <c r="G46" s="33"/>
    </row>
    <row r="47" spans="1:9" x14ac:dyDescent="0.2">
      <c r="D47" s="33"/>
      <c r="E47" s="33"/>
      <c r="F47" s="33"/>
      <c r="G47" s="33"/>
    </row>
    <row r="48" spans="1:9" x14ac:dyDescent="0.2">
      <c r="D48" s="33"/>
      <c r="E48" s="33"/>
      <c r="F48" s="33"/>
      <c r="G48" s="33"/>
    </row>
    <row r="49" spans="1:8" x14ac:dyDescent="0.2">
      <c r="D49" s="33"/>
      <c r="E49" s="33"/>
      <c r="F49" s="33"/>
      <c r="G49" s="33"/>
    </row>
    <row r="50" spans="1:8" x14ac:dyDescent="0.2">
      <c r="D50" s="33"/>
      <c r="E50" s="33"/>
      <c r="F50" s="33"/>
      <c r="G50" s="33"/>
    </row>
    <row r="51" spans="1:8" x14ac:dyDescent="0.2">
      <c r="D51" s="33"/>
      <c r="E51" s="33"/>
      <c r="F51" s="33"/>
      <c r="G51" s="33"/>
    </row>
    <row r="52" spans="1:8" x14ac:dyDescent="0.2">
      <c r="D52" s="33"/>
      <c r="E52" s="33"/>
      <c r="F52" s="33"/>
      <c r="G52" s="33"/>
    </row>
    <row r="53" spans="1:8" x14ac:dyDescent="0.2">
      <c r="D53" s="33"/>
      <c r="E53" s="33"/>
      <c r="F53" s="33"/>
      <c r="G53" s="33"/>
    </row>
    <row r="54" spans="1:8" x14ac:dyDescent="0.2">
      <c r="D54" s="33"/>
      <c r="E54" s="33"/>
      <c r="F54" s="33"/>
      <c r="G54" s="33"/>
    </row>
    <row r="55" spans="1:8" x14ac:dyDescent="0.2">
      <c r="D55" s="33"/>
      <c r="E55" s="33"/>
      <c r="F55" s="33"/>
      <c r="G55" s="33"/>
    </row>
    <row r="56" spans="1:8" x14ac:dyDescent="0.2">
      <c r="D56" s="33"/>
      <c r="E56" s="33"/>
      <c r="F56" s="33"/>
      <c r="G56" s="33"/>
    </row>
    <row r="57" spans="1:8" x14ac:dyDescent="0.2">
      <c r="D57" s="33"/>
      <c r="E57" s="33"/>
      <c r="F57" s="33"/>
      <c r="G57" s="33"/>
    </row>
    <row r="58" spans="1:8" x14ac:dyDescent="0.2">
      <c r="D58" s="33"/>
      <c r="E58" s="33"/>
      <c r="F58" s="33"/>
      <c r="G58" s="33"/>
    </row>
    <row r="59" spans="1:8" x14ac:dyDescent="0.2">
      <c r="D59" s="33"/>
      <c r="E59" s="33"/>
      <c r="F59" s="33"/>
      <c r="G59" s="33"/>
    </row>
    <row r="60" spans="1:8" s="87" customFormat="1" ht="14.25" x14ac:dyDescent="0.2">
      <c r="A60" s="328" t="s">
        <v>64</v>
      </c>
      <c r="B60" s="329"/>
      <c r="C60" s="329"/>
      <c r="D60" s="329"/>
      <c r="E60" s="329"/>
      <c r="F60" s="329"/>
      <c r="G60" s="329"/>
      <c r="H60" s="329"/>
    </row>
    <row r="61" spans="1:8" s="87" customFormat="1" ht="14.25" x14ac:dyDescent="0.2">
      <c r="A61" s="329"/>
      <c r="B61" s="329"/>
      <c r="C61" s="329"/>
      <c r="D61" s="329"/>
      <c r="E61" s="329"/>
      <c r="F61" s="329"/>
      <c r="G61" s="329"/>
      <c r="H61" s="329"/>
    </row>
    <row r="62" spans="1:8" s="87" customFormat="1" ht="22.5" customHeight="1" x14ac:dyDescent="0.2">
      <c r="A62" s="329"/>
      <c r="B62" s="329"/>
      <c r="C62" s="329"/>
      <c r="D62" s="329"/>
      <c r="E62" s="329"/>
      <c r="F62" s="329"/>
      <c r="G62" s="329"/>
      <c r="H62" s="329"/>
    </row>
    <row r="63" spans="1:8" s="87" customFormat="1" ht="15" x14ac:dyDescent="0.2">
      <c r="A63" s="88"/>
      <c r="B63" s="88"/>
      <c r="C63" s="88"/>
      <c r="D63" s="88"/>
      <c r="E63" s="88"/>
      <c r="F63" s="88"/>
      <c r="G63" s="88"/>
      <c r="H63" s="88"/>
    </row>
    <row r="64" spans="1:8" s="87" customFormat="1" ht="14.25" x14ac:dyDescent="0.2">
      <c r="A64" s="330" t="s">
        <v>74</v>
      </c>
      <c r="B64" s="329"/>
      <c r="C64" s="329"/>
      <c r="D64" s="329"/>
      <c r="E64" s="329"/>
      <c r="F64" s="329"/>
      <c r="G64" s="329"/>
      <c r="H64" s="329"/>
    </row>
    <row r="65" spans="1:8" s="87" customFormat="1" ht="19.5" customHeight="1" x14ac:dyDescent="0.2">
      <c r="A65" s="329"/>
      <c r="B65" s="329"/>
      <c r="C65" s="329"/>
      <c r="D65" s="329"/>
      <c r="E65" s="329"/>
      <c r="F65" s="329"/>
      <c r="G65" s="329"/>
      <c r="H65" s="329"/>
    </row>
    <row r="66" spans="1:8" s="87" customFormat="1" ht="14.25" x14ac:dyDescent="0.2"/>
  </sheetData>
  <mergeCells count="11">
    <mergeCell ref="A21:C21"/>
    <mergeCell ref="A26:C26"/>
    <mergeCell ref="A30:B30"/>
    <mergeCell ref="A60:H62"/>
    <mergeCell ref="A64:H65"/>
    <mergeCell ref="A17:C17"/>
    <mergeCell ref="A3:C3"/>
    <mergeCell ref="A4:B4"/>
    <mergeCell ref="A5:A7"/>
    <mergeCell ref="A8:C8"/>
    <mergeCell ref="A13:C13"/>
  </mergeCells>
  <pageMargins left="0.78740157480314965" right="0.78740157480314965" top="0.6692913385826772" bottom="0.86614173228346458" header="0.27559055118110237" footer="0.39370078740157483"/>
  <pageSetup paperSize="9" scale="52" firstPageNumber="129" orientation="landscape" useFirstPageNumber="1" r:id="rId1"/>
  <headerFooter alignWithMargins="0">
    <oddFooter>&amp;L&amp;"Arial,Kurzíva"Zastupitelstvo Olomouckého kraje 13.12.2010
8. - Rozpočet Olomouckéh kraje 2011 - návrh rozpočtu
Příloha č. 4b): Návrh nových investičních akcí v roce 2011&amp;RStrana &amp;P (celkem 170)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0"/>
    <pageSetUpPr fitToPage="1"/>
  </sheetPr>
  <dimension ref="A1:K45"/>
  <sheetViews>
    <sheetView showGridLines="0" zoomScale="75" zoomScaleNormal="75" zoomScaleSheetLayoutView="75" workbookViewId="0">
      <selection activeCell="A2" sqref="A2"/>
    </sheetView>
  </sheetViews>
  <sheetFormatPr defaultColWidth="9.140625" defaultRowHeight="12.75" x14ac:dyDescent="0.2"/>
  <cols>
    <col min="1" max="1" width="7" style="13" customWidth="1"/>
    <col min="2" max="2" width="43.28515625" style="13" customWidth="1"/>
    <col min="3" max="3" width="49" style="13" customWidth="1"/>
    <col min="4" max="4" width="31.42578125" style="13" customWidth="1"/>
    <col min="5" max="5" width="22.28515625" style="13" customWidth="1"/>
    <col min="6" max="6" width="27.85546875" style="13" customWidth="1"/>
    <col min="7" max="7" width="23" style="13" customWidth="1"/>
    <col min="8" max="8" width="21.85546875" style="13" customWidth="1"/>
    <col min="9" max="16384" width="9.140625" style="13"/>
  </cols>
  <sheetData>
    <row r="1" spans="1:8" s="80" customFormat="1" ht="32.25" customHeight="1" x14ac:dyDescent="0.3">
      <c r="E1" s="140"/>
    </row>
    <row r="2" spans="1:8" ht="21" customHeight="1" x14ac:dyDescent="0.3">
      <c r="A2" s="80" t="s">
        <v>128</v>
      </c>
      <c r="E2" s="33"/>
    </row>
    <row r="3" spans="1:8" ht="18.75" customHeight="1" thickBot="1" x14ac:dyDescent="0.3">
      <c r="A3" s="321"/>
      <c r="B3" s="321"/>
      <c r="C3" s="321"/>
      <c r="H3" s="81" t="s">
        <v>9</v>
      </c>
    </row>
    <row r="4" spans="1:8" ht="65.25" customHeight="1" thickBot="1" x14ac:dyDescent="0.25">
      <c r="A4" s="322" t="s">
        <v>46</v>
      </c>
      <c r="B4" s="322"/>
      <c r="C4" s="29" t="s">
        <v>31</v>
      </c>
      <c r="D4" s="67" t="s">
        <v>95</v>
      </c>
      <c r="E4" s="75" t="s">
        <v>28</v>
      </c>
      <c r="F4" s="67" t="s">
        <v>29</v>
      </c>
      <c r="G4" s="67" t="s">
        <v>37</v>
      </c>
      <c r="H4" s="66" t="s">
        <v>52</v>
      </c>
    </row>
    <row r="5" spans="1:8" ht="20.100000000000001" customHeight="1" x14ac:dyDescent="0.2">
      <c r="A5" s="323"/>
      <c r="B5" s="20" t="s">
        <v>26</v>
      </c>
      <c r="C5" s="54" t="s">
        <v>20</v>
      </c>
      <c r="D5" s="25">
        <v>25</v>
      </c>
      <c r="E5" s="25">
        <v>2605</v>
      </c>
      <c r="F5" s="25"/>
      <c r="G5" s="25">
        <v>0</v>
      </c>
      <c r="H5" s="42">
        <f t="shared" ref="H5:H23" si="0">SUM(D5:G5)</f>
        <v>2630</v>
      </c>
    </row>
    <row r="6" spans="1:8" ht="20.100000000000001" customHeight="1" x14ac:dyDescent="0.2">
      <c r="A6" s="324"/>
      <c r="B6" s="20" t="s">
        <v>26</v>
      </c>
      <c r="C6" s="55" t="s">
        <v>10</v>
      </c>
      <c r="D6" s="26">
        <v>2644</v>
      </c>
      <c r="E6" s="26">
        <v>33011</v>
      </c>
      <c r="F6" s="26">
        <f>'Š-INV'!Q10</f>
        <v>0</v>
      </c>
      <c r="G6" s="26">
        <v>0</v>
      </c>
      <c r="H6" s="42">
        <f t="shared" si="0"/>
        <v>35655</v>
      </c>
    </row>
    <row r="7" spans="1:8" ht="20.100000000000001" customHeight="1" x14ac:dyDescent="0.2">
      <c r="A7" s="324"/>
      <c r="B7" s="312" t="s">
        <v>26</v>
      </c>
      <c r="C7" s="313" t="s">
        <v>127</v>
      </c>
      <c r="D7" s="314">
        <f>'Š-INV'!N20</f>
        <v>383</v>
      </c>
      <c r="E7" s="314">
        <f>'Š-INV'!O13</f>
        <v>625</v>
      </c>
      <c r="F7" s="314"/>
      <c r="G7" s="314">
        <f>'Š-INV'!Q20</f>
        <v>886</v>
      </c>
      <c r="H7" s="315">
        <f t="shared" si="0"/>
        <v>1894</v>
      </c>
    </row>
    <row r="8" spans="1:8" ht="20.100000000000001" customHeight="1" thickBot="1" x14ac:dyDescent="0.25">
      <c r="A8" s="325"/>
      <c r="B8" s="21" t="s">
        <v>26</v>
      </c>
      <c r="C8" s="56" t="s">
        <v>47</v>
      </c>
      <c r="D8" s="27">
        <v>1996</v>
      </c>
      <c r="E8" s="32">
        <v>22384</v>
      </c>
      <c r="F8" s="32"/>
      <c r="G8" s="32">
        <v>0</v>
      </c>
      <c r="H8" s="41">
        <f t="shared" si="0"/>
        <v>24380</v>
      </c>
    </row>
    <row r="9" spans="1:8" ht="20.100000000000001" customHeight="1" thickBot="1" x14ac:dyDescent="0.25">
      <c r="A9" s="333" t="s">
        <v>32</v>
      </c>
      <c r="B9" s="334"/>
      <c r="C9" s="334"/>
      <c r="D9" s="83">
        <f>SUM(D5:D8)</f>
        <v>5048</v>
      </c>
      <c r="E9" s="83">
        <f>SUM(E5:E8)</f>
        <v>58625</v>
      </c>
      <c r="F9" s="83">
        <f>SUM(F5:F8)</f>
        <v>0</v>
      </c>
      <c r="G9" s="83">
        <f>SUM(G5:G8)</f>
        <v>886</v>
      </c>
      <c r="H9" s="83">
        <f t="shared" si="0"/>
        <v>64559</v>
      </c>
    </row>
    <row r="10" spans="1:8" ht="20.100000000000001" customHeight="1" x14ac:dyDescent="0.2">
      <c r="A10" s="16"/>
      <c r="B10" s="22" t="s">
        <v>39</v>
      </c>
      <c r="C10" s="57" t="s">
        <v>20</v>
      </c>
      <c r="D10" s="28">
        <v>0</v>
      </c>
      <c r="E10" s="25">
        <v>1750</v>
      </c>
      <c r="F10" s="25"/>
      <c r="G10" s="25">
        <v>0</v>
      </c>
      <c r="H10" s="42">
        <f t="shared" si="0"/>
        <v>1750</v>
      </c>
    </row>
    <row r="11" spans="1:8" ht="20.100000000000001" customHeight="1" x14ac:dyDescent="0.2">
      <c r="A11" s="14"/>
      <c r="B11" s="23" t="s">
        <v>39</v>
      </c>
      <c r="C11" s="58" t="s">
        <v>23</v>
      </c>
      <c r="D11" s="26">
        <v>0</v>
      </c>
      <c r="E11" s="26">
        <v>43377</v>
      </c>
      <c r="F11" s="26">
        <v>0</v>
      </c>
      <c r="G11" s="26">
        <v>0</v>
      </c>
      <c r="H11" s="42">
        <f t="shared" si="0"/>
        <v>43377</v>
      </c>
    </row>
    <row r="12" spans="1:8" ht="20.100000000000001" customHeight="1" x14ac:dyDescent="0.2">
      <c r="A12" s="165"/>
      <c r="B12" s="23" t="s">
        <v>39</v>
      </c>
      <c r="C12" s="58" t="s">
        <v>25</v>
      </c>
      <c r="D12" s="26">
        <v>810</v>
      </c>
      <c r="E12" s="32">
        <v>17353</v>
      </c>
      <c r="F12" s="32"/>
      <c r="G12" s="32">
        <v>0</v>
      </c>
      <c r="H12" s="166">
        <f t="shared" ref="H12" si="1">SUM(D12:G12)</f>
        <v>18163</v>
      </c>
    </row>
    <row r="13" spans="1:8" ht="20.100000000000001" customHeight="1" thickBot="1" x14ac:dyDescent="0.25">
      <c r="A13" s="17"/>
      <c r="B13" s="162" t="s">
        <v>39</v>
      </c>
      <c r="C13" s="163" t="s">
        <v>47</v>
      </c>
      <c r="D13" s="164">
        <f>'Sociální-opravy'!N16</f>
        <v>0</v>
      </c>
      <c r="E13" s="32">
        <f>'Sociální-opravy'!O16</f>
        <v>7520</v>
      </c>
      <c r="F13" s="32"/>
      <c r="G13" s="32">
        <f>'Sociální-opravy'!Q16</f>
        <v>0</v>
      </c>
      <c r="H13" s="41">
        <f t="shared" si="0"/>
        <v>7520</v>
      </c>
    </row>
    <row r="14" spans="1:8" ht="20.100000000000001" customHeight="1" thickBot="1" x14ac:dyDescent="0.25">
      <c r="A14" s="333" t="s">
        <v>33</v>
      </c>
      <c r="B14" s="334"/>
      <c r="C14" s="334"/>
      <c r="D14" s="267">
        <f>SUM(D10:D13)</f>
        <v>810</v>
      </c>
      <c r="E14" s="267">
        <f>SUM(E10:E13)</f>
        <v>70000</v>
      </c>
      <c r="F14" s="267">
        <f>SUM(F10:F13)</f>
        <v>0</v>
      </c>
      <c r="G14" s="267">
        <f>SUM(G10:G13)</f>
        <v>0</v>
      </c>
      <c r="H14" s="83">
        <f t="shared" si="0"/>
        <v>70810</v>
      </c>
    </row>
    <row r="15" spans="1:8" ht="20.100000000000001" customHeight="1" x14ac:dyDescent="0.2">
      <c r="A15" s="15"/>
      <c r="B15" s="22" t="s">
        <v>42</v>
      </c>
      <c r="C15" s="59" t="s">
        <v>20</v>
      </c>
      <c r="D15" s="28">
        <f>'Kultura-PD'!N15</f>
        <v>0</v>
      </c>
      <c r="E15" s="25">
        <f>'Kultura-PD'!O15</f>
        <v>1600</v>
      </c>
      <c r="F15" s="25"/>
      <c r="G15" s="316">
        <f>'Kultura-PD'!Q15</f>
        <v>600</v>
      </c>
      <c r="H15" s="315">
        <f t="shared" si="0"/>
        <v>2200</v>
      </c>
    </row>
    <row r="16" spans="1:8" ht="20.100000000000001" customHeight="1" x14ac:dyDescent="0.2">
      <c r="A16" s="14"/>
      <c r="B16" s="23" t="s">
        <v>42</v>
      </c>
      <c r="C16" s="58" t="s">
        <v>23</v>
      </c>
      <c r="D16" s="26">
        <v>0</v>
      </c>
      <c r="E16" s="26">
        <v>18635</v>
      </c>
      <c r="F16" s="26">
        <v>0</v>
      </c>
      <c r="G16" s="26">
        <v>0</v>
      </c>
      <c r="H16" s="42">
        <f t="shared" si="0"/>
        <v>18635</v>
      </c>
    </row>
    <row r="17" spans="1:11" ht="20.100000000000001" customHeight="1" thickBot="1" x14ac:dyDescent="0.25">
      <c r="A17" s="14"/>
      <c r="B17" s="24" t="s">
        <v>42</v>
      </c>
      <c r="C17" s="30" t="s">
        <v>25</v>
      </c>
      <c r="D17" s="27">
        <v>0</v>
      </c>
      <c r="E17" s="32">
        <v>2765</v>
      </c>
      <c r="F17" s="32"/>
      <c r="G17" s="32">
        <v>0</v>
      </c>
      <c r="H17" s="41">
        <f t="shared" si="0"/>
        <v>2765</v>
      </c>
    </row>
    <row r="18" spans="1:11" ht="20.100000000000001" customHeight="1" thickBot="1" x14ac:dyDescent="0.25">
      <c r="A18" s="333" t="s">
        <v>34</v>
      </c>
      <c r="B18" s="334"/>
      <c r="C18" s="335"/>
      <c r="D18" s="83">
        <f>SUM(D15:D17)</f>
        <v>0</v>
      </c>
      <c r="E18" s="83">
        <f>SUM(E15:E17)</f>
        <v>23000</v>
      </c>
      <c r="F18" s="83">
        <f>SUM(F15:F17)</f>
        <v>0</v>
      </c>
      <c r="G18" s="83">
        <f>SUM(G15:G17)</f>
        <v>600</v>
      </c>
      <c r="H18" s="317">
        <f t="shared" si="0"/>
        <v>23600</v>
      </c>
    </row>
    <row r="19" spans="1:11" ht="20.100000000000001" customHeight="1" x14ac:dyDescent="0.2">
      <c r="A19" s="16"/>
      <c r="B19" s="22" t="s">
        <v>43</v>
      </c>
      <c r="C19" s="57" t="s">
        <v>20</v>
      </c>
      <c r="D19" s="28">
        <v>0</v>
      </c>
      <c r="E19" s="25">
        <v>1300</v>
      </c>
      <c r="F19" s="25">
        <v>0</v>
      </c>
      <c r="G19" s="25">
        <v>500</v>
      </c>
      <c r="H19" s="42">
        <f t="shared" si="0"/>
        <v>1800</v>
      </c>
    </row>
    <row r="20" spans="1:11" ht="20.100000000000001" customHeight="1" x14ac:dyDescent="0.2">
      <c r="A20" s="14"/>
      <c r="B20" s="23" t="s">
        <v>43</v>
      </c>
      <c r="C20" s="58" t="s">
        <v>53</v>
      </c>
      <c r="D20" s="26">
        <v>0</v>
      </c>
      <c r="E20" s="26">
        <v>14500</v>
      </c>
      <c r="F20" s="26">
        <v>12500</v>
      </c>
      <c r="G20" s="26">
        <v>2500</v>
      </c>
      <c r="H20" s="42">
        <f t="shared" si="0"/>
        <v>29500</v>
      </c>
    </row>
    <row r="21" spans="1:11" ht="20.100000000000001" customHeight="1" thickBot="1" x14ac:dyDescent="0.25">
      <c r="A21" s="17"/>
      <c r="B21" s="24" t="s">
        <v>43</v>
      </c>
      <c r="C21" s="60" t="s">
        <v>54</v>
      </c>
      <c r="D21" s="32"/>
      <c r="E21" s="32">
        <v>9200</v>
      </c>
      <c r="F21" s="32">
        <v>50666</v>
      </c>
      <c r="G21" s="32">
        <v>10134</v>
      </c>
      <c r="H21" s="41">
        <f t="shared" si="0"/>
        <v>70000</v>
      </c>
    </row>
    <row r="22" spans="1:11" ht="20.100000000000001" customHeight="1" thickBot="1" x14ac:dyDescent="0.25">
      <c r="A22" s="333" t="s">
        <v>36</v>
      </c>
      <c r="B22" s="334"/>
      <c r="C22" s="335"/>
      <c r="D22" s="83">
        <f>SUM(D19:D21)</f>
        <v>0</v>
      </c>
      <c r="E22" s="83">
        <f>SUM(E19:E21)</f>
        <v>25000</v>
      </c>
      <c r="F22" s="83">
        <f>SUM(F19:F21)</f>
        <v>63166</v>
      </c>
      <c r="G22" s="83">
        <f>SUM(G19:G21)</f>
        <v>13134</v>
      </c>
      <c r="H22" s="83">
        <f t="shared" si="0"/>
        <v>101300</v>
      </c>
    </row>
    <row r="23" spans="1:11" ht="20.100000000000001" customHeight="1" x14ac:dyDescent="0.2">
      <c r="A23" s="16"/>
      <c r="B23" s="22" t="s">
        <v>21</v>
      </c>
      <c r="C23" s="59" t="s">
        <v>20</v>
      </c>
      <c r="D23" s="25">
        <v>0</v>
      </c>
      <c r="E23" s="25">
        <v>350</v>
      </c>
      <c r="F23" s="25"/>
      <c r="G23" s="25">
        <v>0</v>
      </c>
      <c r="H23" s="42">
        <f t="shared" si="0"/>
        <v>350</v>
      </c>
    </row>
    <row r="24" spans="1:11" ht="20.100000000000001" customHeight="1" x14ac:dyDescent="0.2">
      <c r="A24" s="14"/>
      <c r="B24" s="23" t="s">
        <v>21</v>
      </c>
      <c r="C24" s="58" t="s">
        <v>23</v>
      </c>
      <c r="D24" s="26">
        <v>0</v>
      </c>
      <c r="E24" s="26">
        <v>18024</v>
      </c>
      <c r="F24" s="26"/>
      <c r="G24" s="26">
        <v>0</v>
      </c>
      <c r="H24" s="42">
        <f>SUM(D24:G24)</f>
        <v>18024</v>
      </c>
    </row>
    <row r="25" spans="1:11" ht="20.100000000000001" customHeight="1" x14ac:dyDescent="0.2">
      <c r="A25" s="14"/>
      <c r="B25" s="23" t="s">
        <v>21</v>
      </c>
      <c r="C25" s="58" t="s">
        <v>25</v>
      </c>
      <c r="D25" s="26">
        <v>5370</v>
      </c>
      <c r="E25" s="26">
        <v>4600</v>
      </c>
      <c r="F25" s="26"/>
      <c r="G25" s="26">
        <v>0</v>
      </c>
      <c r="H25" s="42">
        <f t="shared" ref="H25:H30" si="2">SUM(D25:G25)</f>
        <v>9970</v>
      </c>
    </row>
    <row r="26" spans="1:11" ht="20.100000000000001" customHeight="1" thickBot="1" x14ac:dyDescent="0.25">
      <c r="A26" s="17"/>
      <c r="B26" s="21" t="s">
        <v>38</v>
      </c>
      <c r="C26" s="56" t="s">
        <v>55</v>
      </c>
      <c r="D26" s="27">
        <v>0</v>
      </c>
      <c r="E26" s="32">
        <v>0</v>
      </c>
      <c r="F26" s="32"/>
      <c r="G26" s="32">
        <v>17026</v>
      </c>
      <c r="H26" s="41">
        <f t="shared" si="2"/>
        <v>17026</v>
      </c>
    </row>
    <row r="27" spans="1:11" ht="20.100000000000001" customHeight="1" thickBot="1" x14ac:dyDescent="0.25">
      <c r="A27" s="333" t="s">
        <v>35</v>
      </c>
      <c r="B27" s="334"/>
      <c r="C27" s="334"/>
      <c r="D27" s="83">
        <f>SUM(D23:D26)</f>
        <v>5370</v>
      </c>
      <c r="E27" s="83">
        <f>SUM(E23:E26)</f>
        <v>22974</v>
      </c>
      <c r="F27" s="83">
        <f>SUM(F23:F26)</f>
        <v>0</v>
      </c>
      <c r="G27" s="83">
        <f>SUM(G23:G26)</f>
        <v>17026</v>
      </c>
      <c r="H27" s="83">
        <f t="shared" si="2"/>
        <v>45370</v>
      </c>
    </row>
    <row r="28" spans="1:11" ht="20.100000000000001" customHeight="1" thickBot="1" x14ac:dyDescent="0.25">
      <c r="A28" s="82" t="s">
        <v>56</v>
      </c>
      <c r="B28" s="84"/>
      <c r="C28" s="85"/>
      <c r="D28" s="83">
        <v>0</v>
      </c>
      <c r="E28" s="83">
        <v>4400</v>
      </c>
      <c r="F28" s="83"/>
      <c r="G28" s="83">
        <v>0</v>
      </c>
      <c r="H28" s="83">
        <f t="shared" si="2"/>
        <v>4400</v>
      </c>
    </row>
    <row r="29" spans="1:11" ht="20.100000000000001" customHeight="1" thickBot="1" x14ac:dyDescent="0.25">
      <c r="A29" s="82" t="s">
        <v>41</v>
      </c>
      <c r="B29" s="84"/>
      <c r="C29" s="85"/>
      <c r="D29" s="83">
        <v>0</v>
      </c>
      <c r="E29" s="83">
        <v>2400</v>
      </c>
      <c r="F29" s="83"/>
      <c r="G29" s="83">
        <v>0</v>
      </c>
      <c r="H29" s="83">
        <f t="shared" si="2"/>
        <v>2400</v>
      </c>
    </row>
    <row r="30" spans="1:11" ht="20.100000000000001" customHeight="1" thickBot="1" x14ac:dyDescent="0.25">
      <c r="A30" s="82" t="s">
        <v>40</v>
      </c>
      <c r="B30" s="84"/>
      <c r="C30" s="85"/>
      <c r="D30" s="83">
        <v>0</v>
      </c>
      <c r="E30" s="83">
        <v>2200</v>
      </c>
      <c r="F30" s="83"/>
      <c r="G30" s="83">
        <v>0</v>
      </c>
      <c r="H30" s="83">
        <f t="shared" si="2"/>
        <v>2200</v>
      </c>
    </row>
    <row r="31" spans="1:11" ht="30.75" customHeight="1" thickBot="1" x14ac:dyDescent="0.25">
      <c r="A31" s="326" t="s">
        <v>48</v>
      </c>
      <c r="B31" s="327"/>
      <c r="C31" s="86"/>
      <c r="D31" s="83">
        <f>D9+D14+D18+D22+D27+D28+D29+D30</f>
        <v>11228</v>
      </c>
      <c r="E31" s="83">
        <f>E9+E14+E18+E22+E27+E28+E29+E30</f>
        <v>208599</v>
      </c>
      <c r="F31" s="83">
        <f>F9+F14+F18+F22+F27+F28+F29+F30</f>
        <v>63166</v>
      </c>
      <c r="G31" s="83">
        <f>G9+G14+G18+G22+G27+G28+G29+G30</f>
        <v>31646</v>
      </c>
      <c r="H31" s="317">
        <f>H9+H14+H18+H22+H27+H28+H29+H30</f>
        <v>314639</v>
      </c>
      <c r="K31" s="33"/>
    </row>
    <row r="32" spans="1:11" ht="10.5" customHeight="1" x14ac:dyDescent="0.2"/>
    <row r="33" spans="1:8" ht="30" customHeight="1" x14ac:dyDescent="0.2">
      <c r="A33" s="331"/>
      <c r="B33" s="332"/>
      <c r="C33" s="332"/>
      <c r="D33" s="332"/>
      <c r="E33" s="332"/>
      <c r="F33" s="332"/>
      <c r="G33" s="332"/>
      <c r="H33" s="332"/>
    </row>
    <row r="34" spans="1:8" ht="24.75" customHeight="1" x14ac:dyDescent="0.2">
      <c r="A34" s="332"/>
      <c r="B34" s="332"/>
      <c r="C34" s="332"/>
      <c r="D34" s="332"/>
      <c r="E34" s="332"/>
      <c r="F34" s="332"/>
      <c r="G34" s="332"/>
      <c r="H34" s="332"/>
    </row>
    <row r="35" spans="1:8" ht="9.75" customHeight="1" x14ac:dyDescent="0.25">
      <c r="A35" s="223"/>
      <c r="B35" s="223"/>
      <c r="C35" s="223"/>
      <c r="D35" s="223"/>
      <c r="E35" s="223"/>
      <c r="F35" s="223"/>
      <c r="G35" s="223"/>
      <c r="H35" s="223"/>
    </row>
    <row r="36" spans="1:8" ht="12" customHeight="1" x14ac:dyDescent="0.2">
      <c r="A36" s="331"/>
      <c r="B36" s="332"/>
      <c r="C36" s="332"/>
      <c r="D36" s="332"/>
      <c r="E36" s="332"/>
      <c r="F36" s="332"/>
      <c r="G36" s="332"/>
      <c r="H36" s="332"/>
    </row>
    <row r="37" spans="1:8" ht="24" customHeight="1" x14ac:dyDescent="0.2">
      <c r="A37" s="332"/>
      <c r="B37" s="332"/>
      <c r="C37" s="332"/>
      <c r="D37" s="332"/>
      <c r="E37" s="332"/>
      <c r="F37" s="332"/>
      <c r="G37" s="332"/>
      <c r="H37" s="332"/>
    </row>
    <row r="38" spans="1:8" x14ac:dyDescent="0.2">
      <c r="D38" s="33"/>
      <c r="E38" s="33"/>
      <c r="F38" s="33"/>
      <c r="G38" s="33"/>
    </row>
    <row r="39" spans="1:8" x14ac:dyDescent="0.2">
      <c r="D39" s="33"/>
      <c r="E39" s="33"/>
      <c r="F39" s="33"/>
      <c r="G39" s="33"/>
    </row>
    <row r="40" spans="1:8" x14ac:dyDescent="0.2">
      <c r="D40" s="33"/>
      <c r="E40" s="33"/>
      <c r="F40" s="33"/>
      <c r="G40" s="33"/>
    </row>
    <row r="41" spans="1:8" x14ac:dyDescent="0.2">
      <c r="D41" s="33"/>
      <c r="E41" s="33"/>
      <c r="F41" s="33"/>
      <c r="G41" s="33"/>
    </row>
    <row r="42" spans="1:8" x14ac:dyDescent="0.2">
      <c r="D42" s="33"/>
      <c r="E42" s="33"/>
      <c r="F42" s="33"/>
      <c r="G42" s="33"/>
    </row>
    <row r="43" spans="1:8" x14ac:dyDescent="0.2">
      <c r="D43" s="33"/>
      <c r="E43" s="33"/>
      <c r="F43" s="33"/>
      <c r="G43" s="33"/>
    </row>
    <row r="44" spans="1:8" x14ac:dyDescent="0.2">
      <c r="D44" s="33"/>
      <c r="E44" s="33"/>
      <c r="F44" s="33"/>
      <c r="G44" s="33"/>
    </row>
    <row r="45" spans="1:8" x14ac:dyDescent="0.2">
      <c r="D45" s="33"/>
      <c r="E45" s="33"/>
      <c r="F45" s="33"/>
      <c r="G45" s="33"/>
    </row>
  </sheetData>
  <mergeCells count="11">
    <mergeCell ref="A3:C3"/>
    <mergeCell ref="A22:C22"/>
    <mergeCell ref="A5:A8"/>
    <mergeCell ref="A9:C9"/>
    <mergeCell ref="A14:C14"/>
    <mergeCell ref="A33:H34"/>
    <mergeCell ref="A36:H37"/>
    <mergeCell ref="A27:C27"/>
    <mergeCell ref="A31:B31"/>
    <mergeCell ref="A4:B4"/>
    <mergeCell ref="A18:C18"/>
  </mergeCells>
  <phoneticPr fontId="3" type="noConversion"/>
  <pageMargins left="0.78740157480314965" right="0.78740157480314965" top="0.6692913385826772" bottom="0.86614173228346458" header="0.27559055118110237" footer="0.39370078740157483"/>
  <pageSetup paperSize="9" scale="58" firstPageNumber="6" orientation="landscape" useFirstPageNumber="1" r:id="rId1"/>
  <headerFooter alignWithMargins="0">
    <oddFooter>&amp;L&amp;"Arial,Kurzíva"Zastupitelstvo  Olomouckého kraje 29-06-2012
25. Aktualizace plánu investičních akcí na rok 2012
Příloha č. 2 - Financování nových investičních akcí &amp;RStrana &amp;P (celkem 9)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5"/>
    <pageSetUpPr fitToPage="1"/>
  </sheetPr>
  <dimension ref="A1:BJ32"/>
  <sheetViews>
    <sheetView zoomScale="70" zoomScaleNormal="70" zoomScaleSheetLayoutView="75" workbookViewId="0">
      <selection activeCell="N13" sqref="N13"/>
    </sheetView>
  </sheetViews>
  <sheetFormatPr defaultColWidth="29.7109375" defaultRowHeight="12.75" outlineLevelCol="1" x14ac:dyDescent="0.2"/>
  <cols>
    <col min="1" max="1" width="5" style="3" customWidth="1"/>
    <col min="2" max="2" width="4.7109375" style="104" customWidth="1"/>
    <col min="3" max="3" width="18.140625" style="104" hidden="1" customWidth="1" outlineLevel="1"/>
    <col min="4" max="4" width="7" style="104" hidden="1" customWidth="1" outlineLevel="1"/>
    <col min="5" max="5" width="7.42578125" style="104" hidden="1" customWidth="1" outlineLevel="1"/>
    <col min="6" max="6" width="71.85546875" style="3" customWidth="1" collapsed="1"/>
    <col min="7" max="7" width="66.42578125" style="3" bestFit="1" customWidth="1"/>
    <col min="8" max="8" width="7.140625" style="104" customWidth="1"/>
    <col min="9" max="9" width="13.7109375" style="104" customWidth="1"/>
    <col min="10" max="10" width="14.5703125" style="110" customWidth="1"/>
    <col min="11" max="11" width="10.5703125" style="174" customWidth="1"/>
    <col min="12" max="12" width="12.28515625" style="110" customWidth="1"/>
    <col min="13" max="13" width="15.7109375" style="3" customWidth="1"/>
    <col min="14" max="15" width="13.28515625" style="3" customWidth="1"/>
    <col min="16" max="16" width="12.85546875" style="3" customWidth="1"/>
    <col min="17" max="18" width="14" style="3" customWidth="1"/>
    <col min="19" max="19" width="13.140625" style="3" customWidth="1"/>
    <col min="20" max="34" width="29.7109375" style="3" customWidth="1"/>
    <col min="35" max="16384" width="29.7109375" style="3"/>
  </cols>
  <sheetData>
    <row r="1" spans="1:62" s="35" customFormat="1" ht="18" x14ac:dyDescent="0.25">
      <c r="A1" s="96" t="s">
        <v>113</v>
      </c>
      <c r="B1" s="102"/>
      <c r="C1" s="102"/>
      <c r="D1" s="102"/>
      <c r="E1" s="102"/>
      <c r="F1" s="103"/>
      <c r="G1" s="102"/>
      <c r="H1" s="104"/>
      <c r="I1" s="105"/>
      <c r="J1" s="105"/>
      <c r="K1" s="106"/>
      <c r="L1" s="106"/>
      <c r="M1" s="102"/>
      <c r="N1" s="102"/>
      <c r="O1" s="102"/>
      <c r="P1" s="102"/>
      <c r="Q1" s="102"/>
      <c r="R1" s="102"/>
      <c r="S1" s="102"/>
      <c r="T1" s="112"/>
    </row>
    <row r="2" spans="1:62" s="35" customFormat="1" ht="15.75" x14ac:dyDescent="0.25">
      <c r="A2" s="99" t="s">
        <v>5</v>
      </c>
      <c r="B2" s="99"/>
      <c r="C2" s="99"/>
      <c r="D2" s="99"/>
      <c r="E2" s="99"/>
      <c r="F2" s="99" t="s">
        <v>114</v>
      </c>
      <c r="G2" s="101" t="s">
        <v>115</v>
      </c>
      <c r="H2" s="104"/>
      <c r="I2" s="99"/>
      <c r="J2" s="99"/>
      <c r="K2" s="107"/>
      <c r="L2" s="107"/>
      <c r="M2" s="99"/>
      <c r="N2" s="99"/>
      <c r="O2" s="99"/>
      <c r="P2" s="99"/>
      <c r="Q2" s="99"/>
      <c r="R2" s="99"/>
      <c r="S2" s="99"/>
      <c r="T2" s="112"/>
    </row>
    <row r="3" spans="1:62" s="35" customFormat="1" ht="10.5" customHeight="1" x14ac:dyDescent="0.2">
      <c r="A3" s="99"/>
      <c r="B3" s="99"/>
      <c r="C3" s="99"/>
      <c r="D3" s="99"/>
      <c r="E3" s="99"/>
      <c r="F3" s="99" t="s">
        <v>8</v>
      </c>
      <c r="G3" s="99"/>
      <c r="H3" s="104"/>
      <c r="I3" s="99"/>
      <c r="J3" s="99"/>
      <c r="K3" s="107"/>
      <c r="L3" s="107"/>
      <c r="M3" s="99"/>
      <c r="N3" s="99"/>
      <c r="O3" s="99"/>
      <c r="P3" s="99"/>
      <c r="Q3" s="99"/>
      <c r="R3" s="99"/>
      <c r="S3" s="99"/>
      <c r="T3" s="112"/>
    </row>
    <row r="4" spans="1:62" s="99" customFormat="1" ht="15" thickBot="1" x14ac:dyDescent="0.25">
      <c r="F4" s="98"/>
      <c r="H4" s="100"/>
      <c r="L4" s="107"/>
      <c r="Q4" s="108"/>
      <c r="R4" s="108"/>
      <c r="S4" s="19" t="s">
        <v>9</v>
      </c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</row>
    <row r="5" spans="1:62" s="4" customFormat="1" ht="28.5" customHeight="1" thickBot="1" x14ac:dyDescent="0.25">
      <c r="A5" s="350" t="s">
        <v>26</v>
      </c>
      <c r="B5" s="351"/>
      <c r="C5" s="351"/>
      <c r="D5" s="351"/>
      <c r="E5" s="351"/>
      <c r="F5" s="351"/>
      <c r="G5" s="351"/>
      <c r="H5" s="351"/>
      <c r="I5" s="351"/>
      <c r="J5" s="351"/>
      <c r="K5" s="351"/>
      <c r="L5" s="351"/>
      <c r="M5" s="351"/>
      <c r="N5" s="351"/>
      <c r="O5" s="351"/>
      <c r="P5" s="351"/>
      <c r="Q5" s="351"/>
      <c r="R5" s="351"/>
      <c r="S5" s="371"/>
    </row>
    <row r="6" spans="1:62" ht="43.5" customHeight="1" thickBot="1" x14ac:dyDescent="0.25">
      <c r="A6" s="376" t="s">
        <v>22</v>
      </c>
      <c r="B6" s="378" t="s">
        <v>11</v>
      </c>
      <c r="C6" s="365" t="s">
        <v>3</v>
      </c>
      <c r="D6" s="365" t="s">
        <v>2</v>
      </c>
      <c r="E6" s="365" t="s">
        <v>4</v>
      </c>
      <c r="F6" s="367" t="s">
        <v>12</v>
      </c>
      <c r="G6" s="372" t="s">
        <v>51</v>
      </c>
      <c r="H6" s="374" t="s">
        <v>14</v>
      </c>
      <c r="I6" s="380" t="s">
        <v>15</v>
      </c>
      <c r="J6" s="357" t="s">
        <v>16</v>
      </c>
      <c r="K6" s="359" t="s">
        <v>17</v>
      </c>
      <c r="L6" s="359" t="s">
        <v>65</v>
      </c>
      <c r="M6" s="361" t="s">
        <v>66</v>
      </c>
      <c r="N6" s="362"/>
      <c r="O6" s="363"/>
      <c r="P6" s="363"/>
      <c r="Q6" s="364"/>
      <c r="R6" s="369" t="s">
        <v>109</v>
      </c>
      <c r="S6" s="382" t="s">
        <v>124</v>
      </c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</row>
    <row r="7" spans="1:62" ht="51.75" customHeight="1" thickBot="1" x14ac:dyDescent="0.25">
      <c r="A7" s="377"/>
      <c r="B7" s="379"/>
      <c r="C7" s="366"/>
      <c r="D7" s="366"/>
      <c r="E7" s="366"/>
      <c r="F7" s="368"/>
      <c r="G7" s="373"/>
      <c r="H7" s="375"/>
      <c r="I7" s="381"/>
      <c r="J7" s="358"/>
      <c r="K7" s="360"/>
      <c r="L7" s="360"/>
      <c r="M7" s="68" t="s">
        <v>18</v>
      </c>
      <c r="N7" s="89" t="s">
        <v>0</v>
      </c>
      <c r="O7" s="213" t="s">
        <v>92</v>
      </c>
      <c r="P7" s="213" t="s">
        <v>93</v>
      </c>
      <c r="Q7" s="89" t="s">
        <v>1</v>
      </c>
      <c r="R7" s="370"/>
      <c r="S7" s="383"/>
    </row>
    <row r="8" spans="1:62" ht="33" hidden="1" customHeight="1" thickBot="1" x14ac:dyDescent="0.25">
      <c r="A8" s="350" t="s">
        <v>58</v>
      </c>
      <c r="B8" s="351"/>
      <c r="C8" s="351"/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351"/>
      <c r="O8" s="351"/>
      <c r="P8" s="351"/>
      <c r="Q8" s="351"/>
      <c r="R8" s="352"/>
      <c r="S8" s="353"/>
    </row>
    <row r="9" spans="1:62" ht="51.75" hidden="1" customHeight="1" thickBot="1" x14ac:dyDescent="0.3">
      <c r="A9" s="144">
        <v>1</v>
      </c>
      <c r="B9" s="145"/>
      <c r="C9" s="145"/>
      <c r="D9" s="145"/>
      <c r="E9" s="145"/>
      <c r="F9" s="181"/>
      <c r="G9" s="146"/>
      <c r="H9" s="147"/>
      <c r="I9" s="148"/>
      <c r="J9" s="149"/>
      <c r="K9" s="150"/>
      <c r="L9" s="154"/>
      <c r="M9" s="94">
        <f>N9+Q9</f>
        <v>0</v>
      </c>
      <c r="N9" s="151"/>
      <c r="O9" s="214"/>
      <c r="P9" s="215"/>
      <c r="Q9" s="95"/>
      <c r="R9" s="95"/>
      <c r="S9" s="152">
        <f>J9-L9-M9</f>
        <v>0</v>
      </c>
    </row>
    <row r="10" spans="1:62" ht="36.75" hidden="1" customHeight="1" thickBot="1" x14ac:dyDescent="0.25">
      <c r="A10" s="342" t="s">
        <v>59</v>
      </c>
      <c r="B10" s="343"/>
      <c r="C10" s="343"/>
      <c r="D10" s="343"/>
      <c r="E10" s="343"/>
      <c r="F10" s="343"/>
      <c r="G10" s="343"/>
      <c r="H10" s="125"/>
      <c r="I10" s="52"/>
      <c r="J10" s="53"/>
      <c r="K10" s="53"/>
      <c r="L10" s="129">
        <f>SUM(L9)</f>
        <v>0</v>
      </c>
      <c r="M10" s="126">
        <f>SUM(M9)</f>
        <v>0</v>
      </c>
      <c r="N10" s="126">
        <f>SUM(N9)</f>
        <v>0</v>
      </c>
      <c r="O10" s="126"/>
      <c r="P10" s="126"/>
      <c r="Q10" s="126">
        <f>SUM(Q9)</f>
        <v>0</v>
      </c>
      <c r="R10" s="126"/>
      <c r="S10" s="126">
        <f>SUM(S9)</f>
        <v>0</v>
      </c>
    </row>
    <row r="11" spans="1:62" s="2" customFormat="1" ht="37.5" hidden="1" customHeight="1" thickBot="1" x14ac:dyDescent="0.25">
      <c r="A11" s="354" t="s">
        <v>87</v>
      </c>
      <c r="B11" s="355"/>
      <c r="C11" s="355"/>
      <c r="D11" s="355"/>
      <c r="E11" s="355"/>
      <c r="F11" s="355"/>
      <c r="G11" s="355"/>
      <c r="H11" s="355"/>
      <c r="I11" s="355"/>
      <c r="J11" s="355"/>
      <c r="K11" s="355"/>
      <c r="L11" s="355"/>
      <c r="M11" s="355"/>
      <c r="N11" s="355"/>
      <c r="O11" s="355"/>
      <c r="P11" s="355"/>
      <c r="Q11" s="355"/>
      <c r="R11" s="355"/>
      <c r="S11" s="356"/>
      <c r="T11" s="134"/>
    </row>
    <row r="12" spans="1:62" ht="30.75" customHeight="1" thickBot="1" x14ac:dyDescent="0.25">
      <c r="A12" s="344" t="s">
        <v>60</v>
      </c>
      <c r="B12" s="345"/>
      <c r="C12" s="345"/>
      <c r="D12" s="345"/>
      <c r="E12" s="345"/>
      <c r="F12" s="345"/>
      <c r="G12" s="345"/>
      <c r="H12" s="345"/>
      <c r="I12" s="345"/>
      <c r="J12" s="345"/>
      <c r="K12" s="345"/>
      <c r="L12" s="345"/>
      <c r="M12" s="345"/>
      <c r="N12" s="345"/>
      <c r="O12" s="345"/>
      <c r="P12" s="345"/>
      <c r="Q12" s="345"/>
      <c r="R12" s="346"/>
      <c r="S12" s="347"/>
    </row>
    <row r="13" spans="1:62" s="177" customFormat="1" ht="49.5" customHeight="1" thickBot="1" x14ac:dyDescent="0.25">
      <c r="A13" s="241">
        <v>1</v>
      </c>
      <c r="B13" s="242" t="s">
        <v>49</v>
      </c>
      <c r="C13" s="226"/>
      <c r="D13" s="243"/>
      <c r="E13" s="243"/>
      <c r="F13" s="244" t="s">
        <v>116</v>
      </c>
      <c r="G13" s="227" t="s">
        <v>117</v>
      </c>
      <c r="H13" s="245"/>
      <c r="I13" s="246" t="s">
        <v>19</v>
      </c>
      <c r="J13" s="247">
        <v>1894</v>
      </c>
      <c r="K13" s="248">
        <v>2012</v>
      </c>
      <c r="L13" s="249">
        <v>0</v>
      </c>
      <c r="M13" s="250">
        <f>SUM(N13:Q13)</f>
        <v>1894</v>
      </c>
      <c r="N13" s="251">
        <v>383</v>
      </c>
      <c r="O13" s="253">
        <v>625</v>
      </c>
      <c r="P13" s="252"/>
      <c r="Q13" s="305">
        <v>886</v>
      </c>
      <c r="R13" s="307">
        <v>1894</v>
      </c>
      <c r="S13" s="308" t="s">
        <v>126</v>
      </c>
      <c r="T13" s="51"/>
      <c r="U13" s="51"/>
      <c r="V13" s="51"/>
      <c r="W13" s="51"/>
      <c r="X13" s="51"/>
      <c r="Y13" s="51"/>
      <c r="Z13" s="51"/>
      <c r="AA13" s="51"/>
      <c r="AB13" s="51"/>
      <c r="AC13" s="51"/>
      <c r="AD13" s="51"/>
      <c r="AE13" s="51"/>
      <c r="AF13" s="51"/>
      <c r="AG13" s="51"/>
      <c r="AH13" s="51"/>
    </row>
    <row r="14" spans="1:62" ht="27.75" hidden="1" customHeight="1" thickBot="1" x14ac:dyDescent="0.25">
      <c r="A14" s="348" t="s">
        <v>61</v>
      </c>
      <c r="B14" s="349"/>
      <c r="C14" s="349"/>
      <c r="D14" s="349"/>
      <c r="E14" s="349"/>
      <c r="F14" s="349"/>
      <c r="G14" s="349"/>
      <c r="H14" s="11"/>
      <c r="I14" s="11"/>
      <c r="J14" s="135">
        <f>SUM(J13:J13)</f>
        <v>1894</v>
      </c>
      <c r="K14" s="135"/>
      <c r="L14" s="136">
        <f t="shared" ref="L14:S14" si="0">SUM(L13:L13)</f>
        <v>0</v>
      </c>
      <c r="M14" s="95">
        <f t="shared" si="0"/>
        <v>1894</v>
      </c>
      <c r="N14" s="137">
        <f t="shared" si="0"/>
        <v>383</v>
      </c>
      <c r="O14" s="127">
        <f t="shared" si="0"/>
        <v>625</v>
      </c>
      <c r="P14" s="95">
        <f t="shared" si="0"/>
        <v>0</v>
      </c>
      <c r="Q14" s="137">
        <f t="shared" si="0"/>
        <v>886</v>
      </c>
      <c r="R14" s="137"/>
      <c r="S14" s="95">
        <f t="shared" si="0"/>
        <v>0</v>
      </c>
    </row>
    <row r="15" spans="1:62" s="109" customFormat="1" ht="30" hidden="1" customHeight="1" thickBot="1" x14ac:dyDescent="0.25">
      <c r="A15" s="350" t="s">
        <v>62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  <c r="M15" s="351"/>
      <c r="N15" s="351"/>
      <c r="O15" s="351"/>
      <c r="P15" s="351"/>
      <c r="Q15" s="351"/>
      <c r="R15" s="352"/>
      <c r="S15" s="353"/>
    </row>
    <row r="16" spans="1:62" s="5" customFormat="1" ht="71.25" hidden="1" customHeight="1" x14ac:dyDescent="0.2">
      <c r="A16" s="48">
        <v>1</v>
      </c>
      <c r="B16" s="40"/>
      <c r="C16" s="139"/>
      <c r="D16" s="139"/>
      <c r="E16" s="139"/>
      <c r="F16" s="62"/>
      <c r="G16" s="71"/>
      <c r="H16" s="47"/>
      <c r="I16" s="63"/>
      <c r="J16" s="64"/>
      <c r="K16" s="45"/>
      <c r="L16" s="90"/>
      <c r="M16" s="93">
        <f t="shared" ref="M16:M18" si="1">N16+Q16</f>
        <v>0</v>
      </c>
      <c r="N16" s="132"/>
      <c r="O16" s="141"/>
      <c r="P16" s="132"/>
      <c r="Q16" s="124"/>
      <c r="R16" s="124"/>
      <c r="S16" s="141">
        <f t="shared" ref="S16:S18" si="2">J16-L16-M16</f>
        <v>0</v>
      </c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</row>
    <row r="17" spans="1:19" ht="15.75" hidden="1" x14ac:dyDescent="0.2">
      <c r="A17" s="49">
        <v>14</v>
      </c>
      <c r="B17" s="7"/>
      <c r="C17" s="6"/>
      <c r="D17" s="6"/>
      <c r="E17" s="6"/>
      <c r="F17" s="72"/>
      <c r="G17" s="78"/>
      <c r="H17" s="74"/>
      <c r="I17" s="74"/>
      <c r="J17" s="73"/>
      <c r="K17" s="65"/>
      <c r="L17" s="133"/>
      <c r="M17" s="121">
        <f t="shared" si="1"/>
        <v>0</v>
      </c>
      <c r="N17" s="79"/>
      <c r="O17" s="155"/>
      <c r="P17" s="79"/>
      <c r="Q17" s="123"/>
      <c r="R17" s="123"/>
      <c r="S17" s="153">
        <f t="shared" si="2"/>
        <v>0</v>
      </c>
    </row>
    <row r="18" spans="1:19" ht="15.75" hidden="1" x14ac:dyDescent="0.2">
      <c r="A18" s="49">
        <v>15</v>
      </c>
      <c r="B18" s="7"/>
      <c r="C18" s="6"/>
      <c r="D18" s="6"/>
      <c r="E18" s="6"/>
      <c r="F18" s="72"/>
      <c r="G18" s="78"/>
      <c r="H18" s="74"/>
      <c r="I18" s="74"/>
      <c r="J18" s="73"/>
      <c r="K18" s="65"/>
      <c r="L18" s="133"/>
      <c r="M18" s="121">
        <f t="shared" si="1"/>
        <v>0</v>
      </c>
      <c r="N18" s="79"/>
      <c r="O18" s="155"/>
      <c r="P18" s="79"/>
      <c r="Q18" s="123"/>
      <c r="R18" s="123"/>
      <c r="S18" s="153">
        <f t="shared" si="2"/>
        <v>0</v>
      </c>
    </row>
    <row r="19" spans="1:19" ht="21" hidden="1" thickBot="1" x14ac:dyDescent="0.25">
      <c r="A19" s="336" t="s">
        <v>30</v>
      </c>
      <c r="B19" s="337"/>
      <c r="C19" s="337"/>
      <c r="D19" s="337"/>
      <c r="E19" s="337"/>
      <c r="F19" s="337"/>
      <c r="G19" s="338"/>
      <c r="H19" s="50"/>
      <c r="I19" s="50"/>
      <c r="J19" s="128">
        <f t="shared" ref="J19:M19" si="3">SUM(J16:J18)</f>
        <v>0</v>
      </c>
      <c r="K19" s="128">
        <f t="shared" si="3"/>
        <v>0</v>
      </c>
      <c r="L19" s="129">
        <f t="shared" si="3"/>
        <v>0</v>
      </c>
      <c r="M19" s="76">
        <f t="shared" si="3"/>
        <v>0</v>
      </c>
      <c r="N19" s="130"/>
      <c r="O19" s="76"/>
      <c r="P19" s="130"/>
      <c r="Q19" s="131"/>
      <c r="R19" s="131"/>
      <c r="S19" s="91">
        <f>SUM(S16:S18)</f>
        <v>0</v>
      </c>
    </row>
    <row r="20" spans="1:19" ht="21" thickBot="1" x14ac:dyDescent="0.25">
      <c r="A20" s="339" t="s">
        <v>57</v>
      </c>
      <c r="B20" s="340"/>
      <c r="C20" s="340"/>
      <c r="D20" s="340"/>
      <c r="E20" s="340"/>
      <c r="F20" s="340"/>
      <c r="G20" s="341"/>
      <c r="H20" s="11"/>
      <c r="I20" s="11"/>
      <c r="J20" s="135">
        <f>SUM(J19,J14)</f>
        <v>1894</v>
      </c>
      <c r="K20" s="135"/>
      <c r="L20" s="309">
        <f>SUM(L19,L14)</f>
        <v>0</v>
      </c>
      <c r="M20" s="95">
        <f t="shared" ref="M20:S20" si="4">M19+M14+M10</f>
        <v>1894</v>
      </c>
      <c r="N20" s="127">
        <f t="shared" si="4"/>
        <v>383</v>
      </c>
      <c r="O20" s="95">
        <f t="shared" si="4"/>
        <v>625</v>
      </c>
      <c r="P20" s="137">
        <f t="shared" si="4"/>
        <v>0</v>
      </c>
      <c r="Q20" s="95">
        <f t="shared" si="4"/>
        <v>886</v>
      </c>
      <c r="R20" s="95"/>
      <c r="S20" s="95">
        <f t="shared" si="4"/>
        <v>0</v>
      </c>
    </row>
    <row r="21" spans="1:19" x14ac:dyDescent="0.2">
      <c r="B21" s="122"/>
      <c r="C21" s="122"/>
      <c r="D21" s="122"/>
      <c r="E21" s="122"/>
      <c r="F21" s="5"/>
      <c r="G21" s="5"/>
      <c r="H21" s="122"/>
      <c r="I21" s="122"/>
    </row>
    <row r="22" spans="1:19" x14ac:dyDescent="0.2">
      <c r="B22" s="122"/>
      <c r="C22" s="122"/>
      <c r="D22" s="122"/>
      <c r="E22" s="122"/>
      <c r="F22" s="5"/>
      <c r="G22" s="5"/>
      <c r="H22" s="122"/>
      <c r="I22" s="122"/>
    </row>
    <row r="23" spans="1:19" x14ac:dyDescent="0.2">
      <c r="B23" s="122"/>
      <c r="C23" s="122"/>
      <c r="D23" s="122"/>
      <c r="E23" s="122"/>
      <c r="F23" s="5"/>
      <c r="G23" s="5"/>
      <c r="H23" s="122"/>
      <c r="I23" s="122"/>
    </row>
    <row r="24" spans="1:19" x14ac:dyDescent="0.2">
      <c r="B24" s="122"/>
      <c r="C24" s="122"/>
      <c r="D24" s="122"/>
      <c r="E24" s="122"/>
      <c r="F24" s="5"/>
      <c r="G24" s="5"/>
      <c r="H24" s="122"/>
      <c r="I24" s="122"/>
    </row>
    <row r="25" spans="1:19" x14ac:dyDescent="0.2">
      <c r="B25" s="122"/>
      <c r="C25" s="122"/>
      <c r="D25" s="122"/>
      <c r="E25" s="122"/>
      <c r="F25" s="5"/>
      <c r="G25" s="5"/>
      <c r="H25" s="122"/>
      <c r="I25" s="122"/>
    </row>
    <row r="26" spans="1:19" x14ac:dyDescent="0.2">
      <c r="B26" s="122"/>
      <c r="C26" s="122"/>
      <c r="D26" s="122"/>
      <c r="E26" s="122"/>
      <c r="F26" s="5"/>
      <c r="G26" s="5"/>
      <c r="H26" s="122"/>
      <c r="I26" s="122"/>
    </row>
    <row r="27" spans="1:19" x14ac:dyDescent="0.2">
      <c r="B27" s="122"/>
      <c r="C27" s="122"/>
      <c r="D27" s="122"/>
      <c r="E27" s="122"/>
      <c r="F27" s="5"/>
      <c r="G27" s="5"/>
      <c r="H27" s="122"/>
      <c r="I27" s="122"/>
    </row>
    <row r="28" spans="1:19" x14ac:dyDescent="0.2">
      <c r="B28" s="122"/>
      <c r="C28" s="122"/>
      <c r="D28" s="122"/>
      <c r="E28" s="122"/>
      <c r="F28" s="5"/>
      <c r="G28" s="5"/>
      <c r="H28" s="122"/>
      <c r="I28" s="122"/>
    </row>
    <row r="29" spans="1:19" x14ac:dyDescent="0.2">
      <c r="B29" s="122"/>
      <c r="C29" s="122"/>
      <c r="D29" s="122"/>
      <c r="E29" s="122"/>
      <c r="F29" s="5"/>
      <c r="G29" s="5"/>
      <c r="H29" s="122"/>
      <c r="I29" s="122"/>
    </row>
    <row r="30" spans="1:19" x14ac:dyDescent="0.2">
      <c r="B30" s="122"/>
      <c r="C30" s="122"/>
      <c r="D30" s="122"/>
      <c r="E30" s="122"/>
      <c r="F30" s="5"/>
      <c r="G30" s="5"/>
      <c r="H30" s="122"/>
      <c r="I30" s="122"/>
    </row>
    <row r="31" spans="1:19" x14ac:dyDescent="0.2">
      <c r="B31" s="122"/>
      <c r="C31" s="122"/>
      <c r="D31" s="122"/>
      <c r="E31" s="122"/>
      <c r="F31" s="5"/>
      <c r="G31" s="5"/>
      <c r="H31" s="122"/>
      <c r="I31" s="122"/>
    </row>
    <row r="32" spans="1:19" x14ac:dyDescent="0.2">
      <c r="B32" s="122"/>
      <c r="C32" s="122"/>
      <c r="D32" s="122"/>
      <c r="E32" s="122"/>
      <c r="F32" s="5"/>
      <c r="G32" s="5"/>
      <c r="H32" s="122"/>
      <c r="I32" s="122"/>
    </row>
  </sheetData>
  <mergeCells count="24">
    <mergeCell ref="A5:S5"/>
    <mergeCell ref="G6:G7"/>
    <mergeCell ref="H6:H7"/>
    <mergeCell ref="A6:A7"/>
    <mergeCell ref="B6:B7"/>
    <mergeCell ref="C6:C7"/>
    <mergeCell ref="D6:D7"/>
    <mergeCell ref="I6:I7"/>
    <mergeCell ref="S6:S7"/>
    <mergeCell ref="A8:S8"/>
    <mergeCell ref="J6:J7"/>
    <mergeCell ref="K6:K7"/>
    <mergeCell ref="L6:L7"/>
    <mergeCell ref="M6:Q6"/>
    <mergeCell ref="E6:E7"/>
    <mergeCell ref="F6:F7"/>
    <mergeCell ref="R6:R7"/>
    <mergeCell ref="A19:G19"/>
    <mergeCell ref="A20:G20"/>
    <mergeCell ref="A10:G10"/>
    <mergeCell ref="A12:S12"/>
    <mergeCell ref="A14:G14"/>
    <mergeCell ref="A15:S15"/>
    <mergeCell ref="A11:S11"/>
  </mergeCells>
  <phoneticPr fontId="3" type="noConversion"/>
  <pageMargins left="0.78740157480314965" right="0.78740157480314965" top="0.6692913385826772" bottom="0.86614173228346458" header="0.27559055118110237" footer="0.39370078740157483"/>
  <pageSetup paperSize="9" scale="43" firstPageNumber="7" orientation="landscape" useFirstPageNumber="1" r:id="rId1"/>
  <headerFooter alignWithMargins="0">
    <oddFooter>&amp;L&amp;"Arial,Kurzíva"Zastupitelstvo  Olomouckého kraje 29-06-2012
25. Aktualizace plánu investičních akcí na rok 2012
Příloha č. 2 - Financování nových investičních akcí &amp;RStrana &amp;P (celkem 9)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F20"/>
  <sheetViews>
    <sheetView zoomScale="70" zoomScaleNormal="70" workbookViewId="0">
      <selection activeCell="M24" sqref="M24"/>
    </sheetView>
  </sheetViews>
  <sheetFormatPr defaultColWidth="29.7109375" defaultRowHeight="12.75" outlineLevelCol="1" x14ac:dyDescent="0.2"/>
  <cols>
    <col min="1" max="1" width="5.140625" customWidth="1"/>
    <col min="2" max="2" width="4.7109375" customWidth="1"/>
    <col min="3" max="3" width="17.28515625" hidden="1" customWidth="1" outlineLevel="1"/>
    <col min="4" max="5" width="6.42578125" hidden="1" customWidth="1" outlineLevel="1"/>
    <col min="6" max="6" width="47.5703125" customWidth="1" collapsed="1"/>
    <col min="7" max="7" width="49" customWidth="1"/>
    <col min="8" max="8" width="9" customWidth="1"/>
    <col min="9" max="9" width="12.5703125" customWidth="1"/>
    <col min="10" max="10" width="18.140625" customWidth="1"/>
    <col min="11" max="11" width="13.7109375" customWidth="1"/>
    <col min="12" max="12" width="12.42578125" customWidth="1"/>
    <col min="13" max="13" width="13.28515625" customWidth="1"/>
    <col min="14" max="16" width="10.42578125" customWidth="1"/>
    <col min="17" max="19" width="13.28515625" customWidth="1"/>
    <col min="20" max="31" width="29.7109375" customWidth="1"/>
  </cols>
  <sheetData>
    <row r="1" spans="1:32" s="160" customFormat="1" ht="18" x14ac:dyDescent="0.25">
      <c r="A1" s="96" t="s">
        <v>50</v>
      </c>
      <c r="B1" s="102"/>
      <c r="C1" s="102"/>
      <c r="D1" s="102"/>
      <c r="E1" s="102"/>
      <c r="F1" s="103"/>
      <c r="G1" s="102"/>
      <c r="H1" s="105"/>
      <c r="I1" s="104"/>
      <c r="J1" s="105"/>
      <c r="K1" s="106"/>
      <c r="L1" s="102"/>
      <c r="M1" s="102"/>
      <c r="N1" s="102"/>
      <c r="O1" s="102"/>
      <c r="P1" s="102"/>
      <c r="Q1" s="102"/>
      <c r="R1" s="102"/>
      <c r="S1" s="102"/>
    </row>
    <row r="2" spans="1:32" s="160" customFormat="1" ht="15.75" x14ac:dyDescent="0.25">
      <c r="A2" s="99" t="s">
        <v>5</v>
      </c>
      <c r="B2" s="99"/>
      <c r="C2" s="99"/>
      <c r="D2" s="99"/>
      <c r="E2" s="99"/>
      <c r="F2" s="99" t="s">
        <v>6</v>
      </c>
      <c r="G2" s="101" t="s">
        <v>7</v>
      </c>
      <c r="H2" s="99"/>
      <c r="I2" s="104"/>
      <c r="J2" s="99"/>
      <c r="K2" s="107"/>
      <c r="L2" s="99"/>
      <c r="M2" s="99"/>
      <c r="N2" s="99"/>
      <c r="O2" s="99"/>
      <c r="P2" s="99"/>
      <c r="Q2" s="99"/>
      <c r="R2" s="99"/>
      <c r="S2" s="99"/>
    </row>
    <row r="3" spans="1:32" s="160" customFormat="1" ht="10.5" customHeight="1" x14ac:dyDescent="0.2">
      <c r="A3" s="99"/>
      <c r="B3" s="99"/>
      <c r="C3" s="99"/>
      <c r="D3" s="99"/>
      <c r="E3" s="99"/>
      <c r="F3" s="99" t="s">
        <v>8</v>
      </c>
      <c r="G3" s="99"/>
      <c r="H3" s="99"/>
      <c r="I3" s="104"/>
      <c r="J3" s="99"/>
      <c r="K3" s="107"/>
      <c r="L3" s="99"/>
      <c r="M3" s="99"/>
      <c r="N3" s="99"/>
      <c r="O3" s="99"/>
      <c r="P3" s="99"/>
      <c r="Q3" s="99"/>
      <c r="R3" s="99"/>
      <c r="S3" s="99"/>
    </row>
    <row r="4" spans="1:32" s="3" customFormat="1" ht="19.5" customHeight="1" thickBot="1" x14ac:dyDescent="0.25">
      <c r="A4" s="8"/>
      <c r="B4" s="9"/>
      <c r="C4" s="9"/>
      <c r="D4" s="9"/>
      <c r="E4" s="9"/>
      <c r="F4" s="10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266" t="s">
        <v>9</v>
      </c>
    </row>
    <row r="5" spans="1:32" s="3" customFormat="1" ht="29.1" customHeight="1" thickBot="1" x14ac:dyDescent="0.25">
      <c r="A5" s="350" t="s">
        <v>39</v>
      </c>
      <c r="B5" s="387"/>
      <c r="C5" s="387"/>
      <c r="D5" s="387"/>
      <c r="E5" s="387"/>
      <c r="F5" s="387"/>
      <c r="G5" s="387"/>
      <c r="H5" s="387"/>
      <c r="I5" s="387"/>
      <c r="J5" s="387"/>
      <c r="K5" s="387"/>
      <c r="L5" s="387"/>
      <c r="M5" s="387"/>
      <c r="N5" s="387"/>
      <c r="O5" s="387"/>
      <c r="P5" s="387"/>
      <c r="Q5" s="387"/>
      <c r="R5" s="387"/>
      <c r="S5" s="38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</row>
    <row r="6" spans="1:32" s="3" customFormat="1" ht="20.100000000000001" customHeight="1" thickBot="1" x14ac:dyDescent="0.25">
      <c r="A6" s="350" t="s">
        <v>69</v>
      </c>
      <c r="B6" s="387"/>
      <c r="C6" s="387"/>
      <c r="D6" s="387"/>
      <c r="E6" s="387"/>
      <c r="F6" s="387"/>
      <c r="G6" s="387"/>
      <c r="H6" s="387"/>
      <c r="I6" s="387"/>
      <c r="J6" s="387"/>
      <c r="K6" s="387"/>
      <c r="L6" s="387"/>
      <c r="M6" s="387"/>
      <c r="N6" s="387"/>
      <c r="O6" s="387"/>
      <c r="P6" s="387"/>
      <c r="Q6" s="387"/>
      <c r="R6" s="387"/>
      <c r="S6" s="388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3" customFormat="1" ht="27" customHeight="1" thickBot="1" x14ac:dyDescent="0.25">
      <c r="A7" s="378" t="s">
        <v>22</v>
      </c>
      <c r="B7" s="378" t="s">
        <v>11</v>
      </c>
      <c r="C7" s="389" t="s">
        <v>3</v>
      </c>
      <c r="D7" s="389" t="s">
        <v>2</v>
      </c>
      <c r="E7" s="389" t="s">
        <v>4</v>
      </c>
      <c r="F7" s="391" t="s">
        <v>12</v>
      </c>
      <c r="G7" s="380" t="s">
        <v>51</v>
      </c>
      <c r="H7" s="394" t="s">
        <v>14</v>
      </c>
      <c r="I7" s="380" t="s">
        <v>15</v>
      </c>
      <c r="J7" s="359" t="s">
        <v>16</v>
      </c>
      <c r="K7" s="359" t="s">
        <v>17</v>
      </c>
      <c r="L7" s="385" t="s">
        <v>65</v>
      </c>
      <c r="M7" s="396" t="s">
        <v>66</v>
      </c>
      <c r="N7" s="397"/>
      <c r="O7" s="398"/>
      <c r="P7" s="398"/>
      <c r="Q7" s="399"/>
      <c r="R7" s="400" t="s">
        <v>109</v>
      </c>
      <c r="S7" s="400" t="s">
        <v>124</v>
      </c>
    </row>
    <row r="8" spans="1:32" s="3" customFormat="1" ht="62.25" customHeight="1" thickBot="1" x14ac:dyDescent="0.25">
      <c r="A8" s="379"/>
      <c r="B8" s="379"/>
      <c r="C8" s="390"/>
      <c r="D8" s="390"/>
      <c r="E8" s="390"/>
      <c r="F8" s="392"/>
      <c r="G8" s="393"/>
      <c r="H8" s="395"/>
      <c r="I8" s="381"/>
      <c r="J8" s="384"/>
      <c r="K8" s="360"/>
      <c r="L8" s="386"/>
      <c r="M8" s="89" t="s">
        <v>18</v>
      </c>
      <c r="N8" s="92" t="s">
        <v>0</v>
      </c>
      <c r="O8" s="240" t="s">
        <v>92</v>
      </c>
      <c r="P8" s="184" t="s">
        <v>93</v>
      </c>
      <c r="Q8" s="119" t="s">
        <v>1</v>
      </c>
      <c r="R8" s="401"/>
      <c r="S8" s="401"/>
    </row>
    <row r="9" spans="1:32" s="3" customFormat="1" ht="47.25" x14ac:dyDescent="0.2">
      <c r="A9" s="48">
        <v>1</v>
      </c>
      <c r="B9" s="173" t="s">
        <v>72</v>
      </c>
      <c r="C9" s="1">
        <v>60002100761</v>
      </c>
      <c r="D9" s="173" t="s">
        <v>103</v>
      </c>
      <c r="E9" s="173" t="s">
        <v>102</v>
      </c>
      <c r="F9" s="218" t="s">
        <v>90</v>
      </c>
      <c r="G9" s="219" t="s">
        <v>91</v>
      </c>
      <c r="H9" s="47"/>
      <c r="I9" s="47"/>
      <c r="J9" s="161">
        <v>700</v>
      </c>
      <c r="K9" s="167">
        <v>2012</v>
      </c>
      <c r="L9" s="117">
        <v>0</v>
      </c>
      <c r="M9" s="93">
        <f>N9+Q9+O9+P9</f>
        <v>700</v>
      </c>
      <c r="N9" s="120">
        <v>0</v>
      </c>
      <c r="O9" s="93">
        <v>700</v>
      </c>
      <c r="P9" s="120"/>
      <c r="Q9" s="156"/>
      <c r="R9" s="93"/>
      <c r="S9" s="93"/>
    </row>
    <row r="10" spans="1:32" s="3" customFormat="1" ht="38.25" x14ac:dyDescent="0.2">
      <c r="A10" s="49">
        <v>2</v>
      </c>
      <c r="B10" s="172" t="s">
        <v>72</v>
      </c>
      <c r="C10" s="1">
        <v>60002100762</v>
      </c>
      <c r="D10" s="172" t="s">
        <v>103</v>
      </c>
      <c r="E10" s="172" t="s">
        <v>102</v>
      </c>
      <c r="F10" s="220" t="s">
        <v>79</v>
      </c>
      <c r="G10" s="221" t="s">
        <v>76</v>
      </c>
      <c r="H10" s="74"/>
      <c r="I10" s="74"/>
      <c r="J10" s="157">
        <v>1200</v>
      </c>
      <c r="K10" s="61">
        <v>2012</v>
      </c>
      <c r="L10" s="116">
        <v>0</v>
      </c>
      <c r="M10" s="121">
        <f t="shared" ref="M10:M15" si="0">N10+Q10+O10+P10</f>
        <v>1200</v>
      </c>
      <c r="N10" s="79">
        <v>0</v>
      </c>
      <c r="O10" s="121">
        <v>1200</v>
      </c>
      <c r="P10" s="79"/>
      <c r="Q10" s="123"/>
      <c r="R10" s="121"/>
      <c r="S10" s="121"/>
    </row>
    <row r="11" spans="1:32" s="3" customFormat="1" ht="51" x14ac:dyDescent="0.2">
      <c r="A11" s="49">
        <v>3</v>
      </c>
      <c r="B11" s="172" t="s">
        <v>72</v>
      </c>
      <c r="C11" s="1">
        <v>60002100763</v>
      </c>
      <c r="D11" s="172" t="s">
        <v>103</v>
      </c>
      <c r="E11" s="172" t="s">
        <v>102</v>
      </c>
      <c r="F11" s="220" t="s">
        <v>80</v>
      </c>
      <c r="G11" s="221" t="s">
        <v>77</v>
      </c>
      <c r="H11" s="74"/>
      <c r="I11" s="74"/>
      <c r="J11" s="157">
        <v>200</v>
      </c>
      <c r="K11" s="61">
        <v>2012</v>
      </c>
      <c r="L11" s="116">
        <v>0</v>
      </c>
      <c r="M11" s="121">
        <f t="shared" si="0"/>
        <v>200</v>
      </c>
      <c r="N11" s="79">
        <v>0</v>
      </c>
      <c r="O11" s="121">
        <v>200</v>
      </c>
      <c r="P11" s="79"/>
      <c r="Q11" s="123"/>
      <c r="R11" s="121"/>
      <c r="S11" s="121"/>
    </row>
    <row r="12" spans="1:32" s="3" customFormat="1" ht="31.5" x14ac:dyDescent="0.2">
      <c r="A12" s="49">
        <v>4</v>
      </c>
      <c r="B12" s="172" t="s">
        <v>49</v>
      </c>
      <c r="C12" s="1">
        <v>60002100764</v>
      </c>
      <c r="D12" s="172" t="s">
        <v>103</v>
      </c>
      <c r="E12" s="172" t="s">
        <v>102</v>
      </c>
      <c r="F12" s="220" t="s">
        <v>81</v>
      </c>
      <c r="G12" s="221" t="s">
        <v>106</v>
      </c>
      <c r="H12" s="74"/>
      <c r="I12" s="74"/>
      <c r="J12" s="157">
        <v>500</v>
      </c>
      <c r="K12" s="61">
        <v>2012</v>
      </c>
      <c r="L12" s="116">
        <v>0</v>
      </c>
      <c r="M12" s="121">
        <f t="shared" si="0"/>
        <v>500</v>
      </c>
      <c r="N12" s="79">
        <v>0</v>
      </c>
      <c r="O12" s="121">
        <v>500</v>
      </c>
      <c r="P12" s="79"/>
      <c r="Q12" s="123"/>
      <c r="R12" s="121"/>
      <c r="S12" s="121"/>
    </row>
    <row r="13" spans="1:32" s="3" customFormat="1" ht="28.5" customHeight="1" x14ac:dyDescent="0.2">
      <c r="A13" s="49">
        <v>5</v>
      </c>
      <c r="B13" s="172" t="s">
        <v>71</v>
      </c>
      <c r="C13" s="1">
        <v>60002100765</v>
      </c>
      <c r="D13" s="172" t="s">
        <v>104</v>
      </c>
      <c r="E13" s="172" t="s">
        <v>102</v>
      </c>
      <c r="F13" s="220" t="s">
        <v>82</v>
      </c>
      <c r="G13" s="221" t="s">
        <v>107</v>
      </c>
      <c r="H13" s="74"/>
      <c r="I13" s="39"/>
      <c r="J13" s="157">
        <v>550</v>
      </c>
      <c r="K13" s="61">
        <v>2012</v>
      </c>
      <c r="L13" s="116">
        <v>0</v>
      </c>
      <c r="M13" s="121">
        <f t="shared" si="0"/>
        <v>550</v>
      </c>
      <c r="N13" s="79">
        <v>0</v>
      </c>
      <c r="O13" s="121">
        <v>550</v>
      </c>
      <c r="P13" s="79"/>
      <c r="Q13" s="123"/>
      <c r="R13" s="121"/>
      <c r="S13" s="121"/>
    </row>
    <row r="14" spans="1:32" s="3" customFormat="1" ht="65.25" customHeight="1" x14ac:dyDescent="0.2">
      <c r="A14" s="254">
        <v>6</v>
      </c>
      <c r="B14" s="255" t="s">
        <v>73</v>
      </c>
      <c r="C14" s="226">
        <v>60002100766</v>
      </c>
      <c r="D14" s="255" t="s">
        <v>103</v>
      </c>
      <c r="E14" s="255" t="s">
        <v>102</v>
      </c>
      <c r="F14" s="256" t="s">
        <v>88</v>
      </c>
      <c r="G14" s="257" t="s">
        <v>89</v>
      </c>
      <c r="H14" s="258"/>
      <c r="I14" s="258"/>
      <c r="J14" s="259">
        <v>3470</v>
      </c>
      <c r="K14" s="260">
        <v>2012</v>
      </c>
      <c r="L14" s="261">
        <v>0</v>
      </c>
      <c r="M14" s="262">
        <f t="shared" ref="M14" si="1">N14+Q14+O14+P14</f>
        <v>3470</v>
      </c>
      <c r="N14" s="263">
        <v>0</v>
      </c>
      <c r="O14" s="262">
        <v>3470</v>
      </c>
      <c r="P14" s="263"/>
      <c r="Q14" s="265"/>
      <c r="R14" s="262">
        <v>-900</v>
      </c>
      <c r="S14" s="306" t="s">
        <v>125</v>
      </c>
    </row>
    <row r="15" spans="1:32" s="3" customFormat="1" ht="85.5" customHeight="1" thickBot="1" x14ac:dyDescent="0.25">
      <c r="A15" s="254">
        <v>7</v>
      </c>
      <c r="B15" s="255" t="s">
        <v>49</v>
      </c>
      <c r="C15" s="226"/>
      <c r="D15" s="255" t="s">
        <v>103</v>
      </c>
      <c r="E15" s="255" t="s">
        <v>102</v>
      </c>
      <c r="F15" s="256" t="s">
        <v>118</v>
      </c>
      <c r="G15" s="257" t="s">
        <v>119</v>
      </c>
      <c r="H15" s="258"/>
      <c r="I15" s="258"/>
      <c r="J15" s="259">
        <v>900</v>
      </c>
      <c r="K15" s="260">
        <v>2012</v>
      </c>
      <c r="L15" s="261">
        <v>0</v>
      </c>
      <c r="M15" s="262">
        <f t="shared" si="0"/>
        <v>900</v>
      </c>
      <c r="N15" s="263">
        <v>0</v>
      </c>
      <c r="O15" s="264">
        <v>900</v>
      </c>
      <c r="P15" s="263"/>
      <c r="Q15" s="265"/>
      <c r="R15" s="262">
        <v>900</v>
      </c>
      <c r="S15" s="306" t="s">
        <v>126</v>
      </c>
    </row>
    <row r="16" spans="1:32" s="37" customFormat="1" ht="21" thickBot="1" x14ac:dyDescent="0.25">
      <c r="A16" s="339" t="s">
        <v>75</v>
      </c>
      <c r="B16" s="340"/>
      <c r="C16" s="340"/>
      <c r="D16" s="340"/>
      <c r="E16" s="340"/>
      <c r="F16" s="340"/>
      <c r="G16" s="341"/>
      <c r="H16" s="168"/>
      <c r="I16" s="168"/>
      <c r="J16" s="12">
        <f>SUM(J9:J15)</f>
        <v>7520</v>
      </c>
      <c r="K16" s="169"/>
      <c r="L16" s="97">
        <f>SUM(L9:L15)</f>
        <v>0</v>
      </c>
      <c r="M16" s="95">
        <f>SUM(M9:M15)</f>
        <v>7520</v>
      </c>
      <c r="N16" s="95">
        <f t="shared" ref="N16:Q16" si="2">SUM(N9:N15)</f>
        <v>0</v>
      </c>
      <c r="O16" s="76">
        <f t="shared" si="2"/>
        <v>7520</v>
      </c>
      <c r="P16" s="95">
        <f t="shared" si="2"/>
        <v>0</v>
      </c>
      <c r="Q16" s="95">
        <f t="shared" si="2"/>
        <v>0</v>
      </c>
      <c r="R16" s="95"/>
      <c r="S16" s="95">
        <v>0</v>
      </c>
    </row>
    <row r="20" spans="14:16" x14ac:dyDescent="0.2">
      <c r="N20" s="138"/>
      <c r="O20" s="138"/>
      <c r="P20" s="138"/>
    </row>
  </sheetData>
  <mergeCells count="18">
    <mergeCell ref="A5:S5"/>
    <mergeCell ref="A6:S6"/>
    <mergeCell ref="A7:A8"/>
    <mergeCell ref="B7:B8"/>
    <mergeCell ref="C7:C8"/>
    <mergeCell ref="D7:D8"/>
    <mergeCell ref="E7:E8"/>
    <mergeCell ref="F7:F8"/>
    <mergeCell ref="G7:G8"/>
    <mergeCell ref="H7:H8"/>
    <mergeCell ref="M7:Q7"/>
    <mergeCell ref="S7:S8"/>
    <mergeCell ref="R7:R8"/>
    <mergeCell ref="A16:G16"/>
    <mergeCell ref="I7:I8"/>
    <mergeCell ref="J7:J8"/>
    <mergeCell ref="K7:K8"/>
    <mergeCell ref="L7:L8"/>
  </mergeCells>
  <pageMargins left="0.78740157480314965" right="0.78740157480314965" top="0.6692913385826772" bottom="0.86614173228346458" header="0.27559055118110237" footer="0.39370078740157483"/>
  <pageSetup paperSize="9" scale="51" firstPageNumber="8" orientation="landscape" useFirstPageNumber="1" r:id="rId1"/>
  <headerFooter alignWithMargins="0">
    <oddFooter>&amp;L&amp;"Arial,Kurzíva"Zastupitelstvo  Olomouckého kraje 29-06-2012
25. Aktualizace plánu investičních akcí na rok 2012
Příloha č. 2 - Financování nových investičních akcí &amp;RStrana &amp;P (celkem 9)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1"/>
    <pageSetUpPr fitToPage="1"/>
  </sheetPr>
  <dimension ref="A1:BJ15"/>
  <sheetViews>
    <sheetView tabSelected="1" topLeftCell="A4" zoomScale="75" zoomScaleNormal="75" zoomScaleSheetLayoutView="100" workbookViewId="0">
      <selection activeCell="G11" sqref="G11"/>
    </sheetView>
  </sheetViews>
  <sheetFormatPr defaultColWidth="29.7109375" defaultRowHeight="12.75" outlineLevelCol="1" x14ac:dyDescent="0.2"/>
  <cols>
    <col min="1" max="1" width="5.42578125" style="3" customWidth="1"/>
    <col min="2" max="2" width="4.42578125" style="104" customWidth="1"/>
    <col min="3" max="3" width="13.85546875" style="104" hidden="1" customWidth="1" outlineLevel="1"/>
    <col min="4" max="5" width="5.85546875" style="104" hidden="1" customWidth="1" outlineLevel="1"/>
    <col min="6" max="6" width="41.42578125" style="3" customWidth="1" collapsed="1"/>
    <col min="7" max="7" width="51.85546875" style="3" customWidth="1"/>
    <col min="8" max="8" width="8.85546875" style="104" customWidth="1"/>
    <col min="9" max="9" width="12.85546875" style="104" customWidth="1"/>
    <col min="10" max="10" width="13.85546875" style="110" customWidth="1"/>
    <col min="11" max="11" width="13.7109375" style="111" customWidth="1"/>
    <col min="12" max="12" width="12.7109375" style="111" customWidth="1"/>
    <col min="13" max="13" width="15" style="104" customWidth="1"/>
    <col min="14" max="16" width="12.7109375" style="110" customWidth="1"/>
    <col min="17" max="18" width="16.28515625" style="110" customWidth="1"/>
    <col min="19" max="19" width="13.85546875" style="110" customWidth="1"/>
    <col min="20" max="33" width="29.7109375" style="3" customWidth="1"/>
    <col min="34" max="16384" width="29.7109375" style="3"/>
  </cols>
  <sheetData>
    <row r="1" spans="1:62" s="35" customFormat="1" ht="18" x14ac:dyDescent="0.25">
      <c r="A1" s="96" t="s">
        <v>50</v>
      </c>
      <c r="B1" s="102"/>
      <c r="C1" s="102"/>
      <c r="D1" s="102"/>
      <c r="E1" s="102"/>
      <c r="F1" s="103"/>
      <c r="G1" s="102"/>
      <c r="H1" s="104"/>
      <c r="I1" s="105"/>
      <c r="J1" s="105"/>
      <c r="K1" s="106"/>
      <c r="L1" s="102"/>
      <c r="M1" s="102"/>
      <c r="N1" s="102"/>
      <c r="O1" s="102"/>
      <c r="P1" s="102"/>
      <c r="Q1" s="102"/>
      <c r="R1" s="102"/>
      <c r="S1" s="102"/>
    </row>
    <row r="2" spans="1:62" s="35" customFormat="1" ht="15.75" x14ac:dyDescent="0.25">
      <c r="A2" s="99" t="s">
        <v>5</v>
      </c>
      <c r="B2" s="99"/>
      <c r="C2" s="99"/>
      <c r="D2" s="99"/>
      <c r="E2" s="99"/>
      <c r="F2" s="99" t="s">
        <v>6</v>
      </c>
      <c r="G2" s="101" t="s">
        <v>7</v>
      </c>
      <c r="H2" s="104"/>
      <c r="I2" s="99"/>
      <c r="J2" s="99"/>
      <c r="K2" s="107"/>
      <c r="L2" s="99"/>
      <c r="M2" s="99"/>
      <c r="N2" s="99"/>
      <c r="O2" s="99"/>
      <c r="P2" s="99"/>
      <c r="Q2" s="99"/>
      <c r="R2" s="99"/>
      <c r="S2" s="99"/>
    </row>
    <row r="3" spans="1:62" s="35" customFormat="1" ht="17.25" customHeight="1" x14ac:dyDescent="0.2">
      <c r="A3" s="99"/>
      <c r="B3" s="99"/>
      <c r="C3" s="99"/>
      <c r="D3" s="99"/>
      <c r="E3" s="99"/>
      <c r="F3" s="99" t="s">
        <v>8</v>
      </c>
      <c r="G3" s="99"/>
      <c r="H3" s="104"/>
      <c r="I3" s="99"/>
      <c r="J3" s="99"/>
      <c r="K3" s="107"/>
      <c r="L3" s="99"/>
      <c r="M3" s="99"/>
      <c r="N3" s="99"/>
      <c r="O3" s="99"/>
      <c r="P3" s="99"/>
      <c r="Q3" s="99"/>
      <c r="R3" s="99"/>
      <c r="S3" s="99"/>
    </row>
    <row r="4" spans="1:62" s="99" customFormat="1" ht="15" thickBot="1" x14ac:dyDescent="0.25">
      <c r="F4" s="98"/>
      <c r="S4" s="19" t="s">
        <v>9</v>
      </c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</row>
    <row r="5" spans="1:62" ht="36" customHeight="1" thickBot="1" x14ac:dyDescent="0.25">
      <c r="A5" s="178" t="s">
        <v>42</v>
      </c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183"/>
      <c r="P5" s="183"/>
      <c r="Q5" s="179"/>
      <c r="R5" s="225"/>
      <c r="S5" s="180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</row>
    <row r="6" spans="1:62" ht="36" customHeight="1" thickBot="1" x14ac:dyDescent="0.25">
      <c r="A6" s="402" t="s">
        <v>70</v>
      </c>
      <c r="B6" s="403"/>
      <c r="C6" s="403"/>
      <c r="D6" s="403"/>
      <c r="E6" s="403"/>
      <c r="F6" s="403"/>
      <c r="G6" s="403"/>
      <c r="H6" s="403"/>
      <c r="I6" s="403"/>
      <c r="J6" s="403"/>
      <c r="K6" s="403"/>
      <c r="L6" s="403"/>
      <c r="M6" s="403"/>
      <c r="N6" s="403"/>
      <c r="O6" s="403"/>
      <c r="P6" s="403"/>
      <c r="Q6" s="403"/>
      <c r="R6" s="403"/>
      <c r="S6" s="404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  <c r="AG6" s="51"/>
      <c r="AH6" s="51"/>
      <c r="AI6" s="51"/>
      <c r="AJ6" s="51"/>
    </row>
    <row r="7" spans="1:62" ht="27.75" customHeight="1" thickBot="1" x14ac:dyDescent="0.25">
      <c r="A7" s="414" t="s">
        <v>22</v>
      </c>
      <c r="B7" s="414" t="s">
        <v>11</v>
      </c>
      <c r="C7" s="389" t="s">
        <v>3</v>
      </c>
      <c r="D7" s="389" t="s">
        <v>2</v>
      </c>
      <c r="E7" s="389" t="s">
        <v>4</v>
      </c>
      <c r="F7" s="389" t="s">
        <v>12</v>
      </c>
      <c r="G7" s="416" t="s">
        <v>13</v>
      </c>
      <c r="H7" s="394" t="s">
        <v>14</v>
      </c>
      <c r="I7" s="416" t="s">
        <v>15</v>
      </c>
      <c r="J7" s="408" t="s">
        <v>16</v>
      </c>
      <c r="K7" s="408" t="s">
        <v>17</v>
      </c>
      <c r="L7" s="408" t="s">
        <v>65</v>
      </c>
      <c r="M7" s="410" t="s">
        <v>66</v>
      </c>
      <c r="N7" s="411"/>
      <c r="O7" s="411"/>
      <c r="P7" s="411"/>
      <c r="Q7" s="411"/>
      <c r="R7" s="400" t="s">
        <v>109</v>
      </c>
      <c r="S7" s="412" t="s">
        <v>124</v>
      </c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51"/>
      <c r="AH7" s="51"/>
      <c r="AI7" s="51"/>
      <c r="AJ7" s="51"/>
    </row>
    <row r="8" spans="1:62" ht="60" customHeight="1" thickBot="1" x14ac:dyDescent="0.25">
      <c r="A8" s="415"/>
      <c r="B8" s="415"/>
      <c r="C8" s="390"/>
      <c r="D8" s="390"/>
      <c r="E8" s="390"/>
      <c r="F8" s="390"/>
      <c r="G8" s="417"/>
      <c r="H8" s="418"/>
      <c r="I8" s="417"/>
      <c r="J8" s="409"/>
      <c r="K8" s="409"/>
      <c r="L8" s="409"/>
      <c r="M8" s="92" t="s">
        <v>27</v>
      </c>
      <c r="N8" s="92" t="s">
        <v>44</v>
      </c>
      <c r="O8" s="184" t="s">
        <v>92</v>
      </c>
      <c r="P8" s="184" t="s">
        <v>93</v>
      </c>
      <c r="Q8" s="217" t="s">
        <v>45</v>
      </c>
      <c r="R8" s="401"/>
      <c r="S8" s="413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1"/>
      <c r="AI8" s="51"/>
      <c r="AJ8" s="51"/>
    </row>
    <row r="9" spans="1:62" s="175" customFormat="1" ht="51.75" customHeight="1" x14ac:dyDescent="0.2">
      <c r="A9" s="70">
        <v>1</v>
      </c>
      <c r="B9" s="285" t="s">
        <v>49</v>
      </c>
      <c r="C9" s="1">
        <v>60003100767</v>
      </c>
      <c r="D9" s="286">
        <v>3315</v>
      </c>
      <c r="E9" s="286">
        <v>6121</v>
      </c>
      <c r="F9" s="287" t="s">
        <v>105</v>
      </c>
      <c r="G9" s="288" t="s">
        <v>86</v>
      </c>
      <c r="H9" s="289" t="s">
        <v>85</v>
      </c>
      <c r="I9" s="290" t="s">
        <v>24</v>
      </c>
      <c r="J9" s="291">
        <v>1000</v>
      </c>
      <c r="K9" s="176" t="s">
        <v>83</v>
      </c>
      <c r="L9" s="114">
        <v>0</v>
      </c>
      <c r="M9" s="77">
        <f>N9+Q9+O9+P9</f>
        <v>600</v>
      </c>
      <c r="N9" s="292"/>
      <c r="O9" s="293">
        <v>600</v>
      </c>
      <c r="P9" s="292"/>
      <c r="Q9" s="294"/>
      <c r="R9" s="295"/>
      <c r="S9" s="296"/>
      <c r="T9" s="44"/>
      <c r="U9" s="38"/>
    </row>
    <row r="10" spans="1:62" s="35" customFormat="1" ht="54.75" customHeight="1" x14ac:dyDescent="0.2">
      <c r="A10" s="115">
        <v>2</v>
      </c>
      <c r="B10" s="43" t="s">
        <v>73</v>
      </c>
      <c r="C10" s="1">
        <v>60003100768</v>
      </c>
      <c r="D10" s="31">
        <v>3315</v>
      </c>
      <c r="E10" s="31">
        <v>6121</v>
      </c>
      <c r="F10" s="222" t="s">
        <v>84</v>
      </c>
      <c r="G10" s="224" t="s">
        <v>78</v>
      </c>
      <c r="H10" s="18"/>
      <c r="I10" s="170" t="s">
        <v>24</v>
      </c>
      <c r="J10" s="46">
        <v>500</v>
      </c>
      <c r="K10" s="171">
        <v>2012</v>
      </c>
      <c r="L10" s="34">
        <v>0</v>
      </c>
      <c r="M10" s="77">
        <f t="shared" ref="M10:M14" si="0">N10+Q10+O10+P10</f>
        <v>500</v>
      </c>
      <c r="N10" s="36"/>
      <c r="O10" s="216">
        <v>500</v>
      </c>
      <c r="P10" s="36"/>
      <c r="Q10" s="113"/>
      <c r="R10" s="237"/>
      <c r="S10" s="142"/>
    </row>
    <row r="11" spans="1:62" s="239" customFormat="1" ht="119.25" customHeight="1" x14ac:dyDescent="0.2">
      <c r="A11" s="268">
        <v>3</v>
      </c>
      <c r="B11" s="269" t="s">
        <v>73</v>
      </c>
      <c r="C11" s="1">
        <v>60003100769</v>
      </c>
      <c r="D11" s="270">
        <v>3315</v>
      </c>
      <c r="E11" s="270">
        <v>6121</v>
      </c>
      <c r="F11" s="271" t="s">
        <v>112</v>
      </c>
      <c r="G11" s="272" t="s">
        <v>108</v>
      </c>
      <c r="H11" s="273"/>
      <c r="I11" s="170" t="s">
        <v>24</v>
      </c>
      <c r="J11" s="46">
        <v>500</v>
      </c>
      <c r="K11" s="176">
        <v>2012</v>
      </c>
      <c r="L11" s="114">
        <v>0</v>
      </c>
      <c r="M11" s="77">
        <v>500</v>
      </c>
      <c r="N11" s="274">
        <v>0</v>
      </c>
      <c r="O11" s="275">
        <v>500</v>
      </c>
      <c r="P11" s="274"/>
      <c r="Q11" s="276"/>
      <c r="R11" s="277"/>
      <c r="S11" s="278"/>
    </row>
    <row r="12" spans="1:62" ht="57.75" customHeight="1" x14ac:dyDescent="0.2">
      <c r="A12" s="70">
        <v>4</v>
      </c>
      <c r="B12" s="270" t="s">
        <v>71</v>
      </c>
      <c r="C12" s="1">
        <v>60003100769</v>
      </c>
      <c r="D12" s="270">
        <v>3315</v>
      </c>
      <c r="E12" s="270">
        <v>6121</v>
      </c>
      <c r="F12" s="271" t="s">
        <v>110</v>
      </c>
      <c r="G12" s="272" t="s">
        <v>111</v>
      </c>
      <c r="H12" s="269"/>
      <c r="I12" s="170" t="s">
        <v>24</v>
      </c>
      <c r="J12" s="46">
        <v>100</v>
      </c>
      <c r="K12" s="279">
        <v>2012</v>
      </c>
      <c r="L12" s="114">
        <v>0</v>
      </c>
      <c r="M12" s="280">
        <f t="shared" ref="M12:M13" si="1">N12+Q12+O12+P12</f>
        <v>100</v>
      </c>
      <c r="N12" s="284">
        <v>0</v>
      </c>
      <c r="O12" s="216"/>
      <c r="P12" s="216"/>
      <c r="Q12" s="282">
        <v>100</v>
      </c>
      <c r="R12" s="283"/>
      <c r="S12" s="143"/>
    </row>
    <row r="13" spans="1:62" ht="61.5" customHeight="1" x14ac:dyDescent="0.2">
      <c r="A13" s="235">
        <v>5</v>
      </c>
      <c r="B13" s="229" t="s">
        <v>73</v>
      </c>
      <c r="C13" s="226"/>
      <c r="D13" s="229">
        <v>3315</v>
      </c>
      <c r="E13" s="229">
        <v>6121</v>
      </c>
      <c r="F13" s="230" t="s">
        <v>120</v>
      </c>
      <c r="G13" s="231" t="s">
        <v>121</v>
      </c>
      <c r="H13" s="228"/>
      <c r="I13" s="232" t="s">
        <v>24</v>
      </c>
      <c r="J13" s="233">
        <v>100</v>
      </c>
      <c r="K13" s="236">
        <v>2012</v>
      </c>
      <c r="L13" s="234">
        <v>0</v>
      </c>
      <c r="M13" s="299">
        <f t="shared" si="1"/>
        <v>100</v>
      </c>
      <c r="N13" s="300">
        <v>0</v>
      </c>
      <c r="O13" s="301"/>
      <c r="P13" s="302"/>
      <c r="Q13" s="303">
        <v>100</v>
      </c>
      <c r="R13" s="304">
        <v>100</v>
      </c>
      <c r="S13" s="310" t="s">
        <v>126</v>
      </c>
    </row>
    <row r="14" spans="1:62" ht="82.5" customHeight="1" thickBot="1" x14ac:dyDescent="0.25">
      <c r="A14" s="235">
        <v>6</v>
      </c>
      <c r="B14" s="229" t="s">
        <v>49</v>
      </c>
      <c r="C14" s="226"/>
      <c r="D14" s="229">
        <v>3315</v>
      </c>
      <c r="E14" s="229">
        <v>6121</v>
      </c>
      <c r="F14" s="230" t="s">
        <v>122</v>
      </c>
      <c r="G14" s="231" t="s">
        <v>123</v>
      </c>
      <c r="H14" s="228"/>
      <c r="I14" s="232" t="s">
        <v>24</v>
      </c>
      <c r="J14" s="233">
        <v>400</v>
      </c>
      <c r="K14" s="236">
        <v>2012</v>
      </c>
      <c r="L14" s="234">
        <v>0</v>
      </c>
      <c r="M14" s="298">
        <f t="shared" si="0"/>
        <v>400</v>
      </c>
      <c r="N14" s="297">
        <v>0</v>
      </c>
      <c r="O14" s="297"/>
      <c r="P14" s="297"/>
      <c r="Q14" s="238">
        <v>400</v>
      </c>
      <c r="R14" s="281">
        <v>400</v>
      </c>
      <c r="S14" s="311" t="s">
        <v>126</v>
      </c>
    </row>
    <row r="15" spans="1:62" ht="36" customHeight="1" thickBot="1" x14ac:dyDescent="0.25">
      <c r="A15" s="405" t="s">
        <v>63</v>
      </c>
      <c r="B15" s="406"/>
      <c r="C15" s="406"/>
      <c r="D15" s="406"/>
      <c r="E15" s="406"/>
      <c r="F15" s="406"/>
      <c r="G15" s="407"/>
      <c r="H15" s="11"/>
      <c r="I15" s="11"/>
      <c r="J15" s="135">
        <f>SUM(J9:J14)</f>
        <v>2600</v>
      </c>
      <c r="K15" s="69"/>
      <c r="L15" s="136">
        <f>SUM(L9:L10)</f>
        <v>0</v>
      </c>
      <c r="M15" s="95">
        <f>SUM(M9:M14)</f>
        <v>2200</v>
      </c>
      <c r="N15" s="76">
        <f t="shared" ref="N15:Q15" si="2">SUM(N9:N14)</f>
        <v>0</v>
      </c>
      <c r="O15" s="76">
        <f t="shared" si="2"/>
        <v>1600</v>
      </c>
      <c r="P15" s="76">
        <f t="shared" si="2"/>
        <v>0</v>
      </c>
      <c r="Q15" s="76">
        <f t="shared" si="2"/>
        <v>600</v>
      </c>
      <c r="R15" s="76">
        <v>0</v>
      </c>
      <c r="S15" s="76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</row>
  </sheetData>
  <mergeCells count="17">
    <mergeCell ref="A15:G15"/>
    <mergeCell ref="L7:L8"/>
    <mergeCell ref="M7:Q7"/>
    <mergeCell ref="S7:S8"/>
    <mergeCell ref="A7:A8"/>
    <mergeCell ref="B7:B8"/>
    <mergeCell ref="F7:F8"/>
    <mergeCell ref="G7:G8"/>
    <mergeCell ref="H7:H8"/>
    <mergeCell ref="I7:I8"/>
    <mergeCell ref="K7:K8"/>
    <mergeCell ref="J7:J8"/>
    <mergeCell ref="R7:R8"/>
    <mergeCell ref="A6:S6"/>
    <mergeCell ref="C7:C8"/>
    <mergeCell ref="D7:D8"/>
    <mergeCell ref="E7:E8"/>
  </mergeCells>
  <phoneticPr fontId="3" type="noConversion"/>
  <pageMargins left="0.78740157480314965" right="0.78740157480314965" top="0.6692913385826772" bottom="0.86614173228346458" header="0.27559055118110237" footer="0.39370078740157483"/>
  <pageSetup paperSize="9" scale="49" firstPageNumber="9" orientation="landscape" useFirstPageNumber="1" r:id="rId1"/>
  <headerFooter alignWithMargins="0">
    <oddFooter>&amp;L&amp;"Arial,Kurzíva"Zastupitelstvo  Olomouckého kraje 29-06-2012
25. Aktualizace plánu investičních akcí na rok 2012
Příloha č. 2 - Financování nových investičních akcí &amp;RStrana &amp;P (celkem 9)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6</vt:i4>
      </vt:variant>
    </vt:vector>
  </HeadingPairs>
  <TitlesOfParts>
    <vt:vector size="11" baseType="lpstr">
      <vt:lpstr>Souhrn (2)</vt:lpstr>
      <vt:lpstr>Souhrn</vt:lpstr>
      <vt:lpstr>Š-INV</vt:lpstr>
      <vt:lpstr>Sociální-opravy</vt:lpstr>
      <vt:lpstr>Kultura-PD</vt:lpstr>
      <vt:lpstr>'Kultura-PD'!Názvy_tisku</vt:lpstr>
      <vt:lpstr>'Š-INV'!Názvy_tisku</vt:lpstr>
      <vt:lpstr>'Kultura-PD'!Oblast_tisku</vt:lpstr>
      <vt:lpstr>Souhrn!Oblast_tisku</vt:lpstr>
      <vt:lpstr>'Souhrn (2)'!Oblast_tisku</vt:lpstr>
      <vt:lpstr>'Š-INV'!Oblast_tisku</vt:lpstr>
    </vt:vector>
  </TitlesOfParts>
  <Company>SSOK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Foltynek</dc:creator>
  <cp:lastModifiedBy>Pelclová Kateřina</cp:lastModifiedBy>
  <cp:lastPrinted>2012-06-26T06:31:09Z</cp:lastPrinted>
  <dcterms:created xsi:type="dcterms:W3CDTF">2009-04-24T12:50:08Z</dcterms:created>
  <dcterms:modified xsi:type="dcterms:W3CDTF">2012-06-26T07:49:32Z</dcterms:modified>
</cp:coreProperties>
</file>